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نهائي تقرير الزيارات\"/>
    </mc:Choice>
  </mc:AlternateContent>
  <bookViews>
    <workbookView xWindow="0" yWindow="0" windowWidth="21600" windowHeight="9885"/>
  </bookViews>
  <sheets>
    <sheet name="زيارة" sheetId="8" r:id="rId1"/>
    <sheet name="علامات التقييم للمديريات" sheetId="9" r:id="rId2"/>
    <sheet name="رسم المجالات" sheetId="11" r:id="rId3"/>
    <sheet name="رسم الجوانب" sheetId="12" r:id="rId4"/>
    <sheet name="رسم متوسط المعايير" sheetId="13" r:id="rId5"/>
    <sheet name="رسم للتقييم بالترتيب" sheetId="14" r:id="rId6"/>
    <sheet name="تجميع زيارات 2020" sheetId="10" r:id="rId7"/>
    <sheet name="قائمة" sheetId="3" state="hidden" r:id="rId8"/>
    <sheet name="وضع رئيس القسم" sheetId="16" r:id="rId9"/>
    <sheet name="تقدير الزيارات" sheetId="15" r:id="rId10"/>
    <sheet name="تجميع نهائي" sheetId="6" state="hidden" r:id="rId11"/>
    <sheet name="معلومات رئيس القسم" sheetId="5" state="hidden" r:id="rId12"/>
    <sheet name="زيارة1" sheetId="2" state="hidden" r:id="rId13"/>
  </sheets>
  <definedNames>
    <definedName name="ADNAN2">قائمة!$A$1:$E$26</definedName>
    <definedName name="ADNAN3" localSheetId="6">'تجميع زيارات 2020'!$A$2:$F$43</definedName>
    <definedName name="ADNAN3" localSheetId="9">'تقدير الزيارات'!$A$2:$D$42</definedName>
    <definedName name="ADNAN3" localSheetId="8">'وضع رئيس القسم'!$A$2:$F$43</definedName>
    <definedName name="ADNAN3">'تجميع نهائي'!$A$2:$H$43</definedName>
    <definedName name="ADNAN4">زيارة!$A$4:$AG$45</definedName>
    <definedName name="ADNAN5">قائمة!$I$3:$J$6</definedName>
    <definedName name="_xlnm.Print_Area" localSheetId="0">زيارة!$A$1:$AF$48</definedName>
    <definedName name="المديريات">قائمة!$G$1:$G$42</definedName>
    <definedName name="اليوم">قائمة!$H$2:$H$6</definedName>
    <definedName name="علامة">قائمة!$A$2:$A$5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5" l="1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A2" i="15"/>
  <c r="C41" i="10" l="1"/>
  <c r="C36" i="10"/>
  <c r="C34" i="10"/>
  <c r="C38" i="10"/>
  <c r="C21" i="10"/>
  <c r="C25" i="10"/>
  <c r="C20" i="10"/>
  <c r="C40" i="10"/>
  <c r="C37" i="10"/>
  <c r="C11" i="10"/>
  <c r="C19" i="10"/>
  <c r="C16" i="10"/>
  <c r="C23" i="10"/>
  <c r="C13" i="10"/>
  <c r="C10" i="10"/>
  <c r="C5" i="10"/>
  <c r="C3" i="10"/>
  <c r="C7" i="10"/>
  <c r="C39" i="10"/>
  <c r="C33" i="10"/>
  <c r="C42" i="10"/>
  <c r="C43" i="10"/>
  <c r="C35" i="10"/>
  <c r="C26" i="10"/>
  <c r="C29" i="10"/>
  <c r="C27" i="10"/>
  <c r="C28" i="10"/>
  <c r="C24" i="10"/>
  <c r="C14" i="10"/>
  <c r="C4" i="10"/>
  <c r="C12" i="10"/>
  <c r="C2" i="10"/>
  <c r="C9" i="10"/>
  <c r="C6" i="10"/>
  <c r="C8" i="10"/>
  <c r="C17" i="10"/>
  <c r="C18" i="10"/>
  <c r="C15" i="10"/>
  <c r="C31" i="10"/>
  <c r="C32" i="10"/>
  <c r="C22" i="10"/>
  <c r="C30" i="10"/>
  <c r="AF32" i="8"/>
  <c r="AG32" i="8" s="1"/>
  <c r="AF4" i="8"/>
  <c r="B36" i="6" l="1"/>
  <c r="B37" i="6"/>
  <c r="B38" i="6"/>
  <c r="B39" i="6"/>
  <c r="B40" i="6"/>
  <c r="B41" i="6"/>
  <c r="B42" i="6"/>
  <c r="B43" i="6"/>
  <c r="C35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6" i="6"/>
  <c r="C37" i="6"/>
  <c r="C38" i="6"/>
  <c r="C39" i="6"/>
  <c r="C40" i="6"/>
  <c r="C41" i="6"/>
  <c r="C2" i="6"/>
  <c r="D5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4" i="2"/>
  <c r="C5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" i="2"/>
  <c r="B3" i="6" l="1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2" i="6"/>
  <c r="AF43" i="8" l="1"/>
  <c r="AG43" i="8" l="1"/>
  <c r="BD32" i="2"/>
  <c r="BE32" i="2" s="1"/>
  <c r="BF32" i="2" s="1"/>
  <c r="BD33" i="2"/>
  <c r="BE33" i="2" s="1"/>
  <c r="BF33" i="2" s="1"/>
  <c r="BD34" i="2"/>
  <c r="BE34" i="2" s="1"/>
  <c r="BF34" i="2" s="1"/>
  <c r="BD35" i="2"/>
  <c r="BE35" i="2" s="1"/>
  <c r="BF35" i="2" s="1"/>
  <c r="BD36" i="2"/>
  <c r="BE36" i="2" s="1"/>
  <c r="BF36" i="2" s="1"/>
  <c r="BD37" i="2"/>
  <c r="BE37" i="2" s="1"/>
  <c r="BF37" i="2" s="1"/>
  <c r="BD38" i="2"/>
  <c r="BE38" i="2" s="1"/>
  <c r="BF38" i="2" s="1"/>
  <c r="BD39" i="2"/>
  <c r="BE39" i="2" s="1"/>
  <c r="BF39" i="2" s="1"/>
  <c r="BD40" i="2"/>
  <c r="BE40" i="2" s="1"/>
  <c r="BF40" i="2" s="1"/>
  <c r="BD41" i="2"/>
  <c r="BE41" i="2" s="1"/>
  <c r="BF41" i="2" s="1"/>
  <c r="BD42" i="2"/>
  <c r="BE42" i="2" s="1"/>
  <c r="BF42" i="2" s="1"/>
  <c r="BD43" i="2"/>
  <c r="BE43" i="2" s="1"/>
  <c r="BF43" i="2" s="1"/>
  <c r="BD31" i="2"/>
  <c r="BE31" i="2" s="1"/>
  <c r="BF31" i="2" s="1"/>
  <c r="AB47" i="8"/>
  <c r="AA47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AF36" i="8"/>
  <c r="AF31" i="8"/>
  <c r="AF35" i="8"/>
  <c r="AF39" i="8"/>
  <c r="AF40" i="8"/>
  <c r="AF45" i="8"/>
  <c r="AF44" i="8"/>
  <c r="AF33" i="8"/>
  <c r="AF38" i="8"/>
  <c r="AF37" i="8"/>
  <c r="AF42" i="8"/>
  <c r="AF41" i="8"/>
  <c r="AF34" i="8"/>
  <c r="AF30" i="8"/>
  <c r="AF28" i="8"/>
  <c r="AF25" i="8"/>
  <c r="AF27" i="8"/>
  <c r="AF29" i="8"/>
  <c r="AF17" i="8"/>
  <c r="AF22" i="8"/>
  <c r="AF7" i="8"/>
  <c r="AF24" i="8"/>
  <c r="AF21" i="8"/>
  <c r="AF15" i="8"/>
  <c r="AF16" i="8"/>
  <c r="AF13" i="8"/>
  <c r="AF19" i="8"/>
  <c r="AF12" i="8"/>
  <c r="AF10" i="8"/>
  <c r="AF26" i="8"/>
  <c r="AF20" i="8"/>
  <c r="AF23" i="8"/>
  <c r="AF18" i="8"/>
  <c r="AF14" i="8"/>
  <c r="AF11" i="8"/>
  <c r="AF9" i="8"/>
  <c r="AF8" i="8"/>
  <c r="D15" i="10" s="1"/>
  <c r="AF6" i="8"/>
  <c r="AF5" i="8"/>
  <c r="AG4" i="8"/>
  <c r="BD11" i="2"/>
  <c r="BE11" i="2" s="1"/>
  <c r="BF11" i="2" s="1"/>
  <c r="D37" i="10" l="1"/>
  <c r="E37" i="10" s="1"/>
  <c r="D25" i="10"/>
  <c r="E25" i="10" s="1"/>
  <c r="F15" i="10"/>
  <c r="E15" i="10"/>
  <c r="AG9" i="8"/>
  <c r="D7" i="6" s="1"/>
  <c r="D13" i="10"/>
  <c r="AG23" i="8"/>
  <c r="D21" i="6" s="1"/>
  <c r="E21" i="6" s="1"/>
  <c r="F21" i="6" s="1"/>
  <c r="D14" i="10"/>
  <c r="AG12" i="8"/>
  <c r="D5" i="10"/>
  <c r="AG15" i="8"/>
  <c r="D7" i="10"/>
  <c r="AG22" i="8"/>
  <c r="D27" i="10"/>
  <c r="AG25" i="8"/>
  <c r="D23" i="6" s="1"/>
  <c r="D28" i="10"/>
  <c r="AG41" i="8"/>
  <c r="D18" i="10"/>
  <c r="AG33" i="8"/>
  <c r="D17" i="10"/>
  <c r="AG39" i="8"/>
  <c r="D22" i="10"/>
  <c r="AG5" i="8"/>
  <c r="D40" i="10"/>
  <c r="AG11" i="8"/>
  <c r="D9" i="6" s="1"/>
  <c r="E9" i="6" s="1"/>
  <c r="F9" i="6" s="1"/>
  <c r="D3" i="10"/>
  <c r="AG20" i="8"/>
  <c r="D29" i="10"/>
  <c r="AG19" i="8"/>
  <c r="D17" i="6" s="1"/>
  <c r="D43" i="10"/>
  <c r="AG21" i="8"/>
  <c r="D20" i="6" s="1"/>
  <c r="D26" i="10"/>
  <c r="AG17" i="8"/>
  <c r="D33" i="10"/>
  <c r="AG28" i="8"/>
  <c r="D26" i="6" s="1"/>
  <c r="D12" i="10"/>
  <c r="AG42" i="8"/>
  <c r="D21" i="10"/>
  <c r="AG44" i="8"/>
  <c r="D42" i="6" s="1"/>
  <c r="E42" i="6" s="1"/>
  <c r="F42" i="6" s="1"/>
  <c r="D36" i="10"/>
  <c r="AG35" i="8"/>
  <c r="D32" i="10"/>
  <c r="AG6" i="8"/>
  <c r="D4" i="6" s="1"/>
  <c r="D19" i="10"/>
  <c r="AG14" i="8"/>
  <c r="D39" i="10"/>
  <c r="AG26" i="8"/>
  <c r="D24" i="6" s="1"/>
  <c r="D4" i="10"/>
  <c r="AG13" i="8"/>
  <c r="D10" i="10"/>
  <c r="AG24" i="8"/>
  <c r="D22" i="6" s="1"/>
  <c r="D24" i="10"/>
  <c r="AG29" i="8"/>
  <c r="D6" i="10"/>
  <c r="AG30" i="8"/>
  <c r="D11" i="6" s="1"/>
  <c r="D9" i="10"/>
  <c r="AG37" i="8"/>
  <c r="D38" i="10"/>
  <c r="AG45" i="8"/>
  <c r="D41" i="10"/>
  <c r="AG31" i="8"/>
  <c r="D29" i="6" s="1"/>
  <c r="D8" i="10"/>
  <c r="AG8" i="8"/>
  <c r="D6" i="6" s="1"/>
  <c r="D16" i="10"/>
  <c r="AG18" i="8"/>
  <c r="D35" i="10"/>
  <c r="AG10" i="8"/>
  <c r="D31" i="6" s="1"/>
  <c r="E31" i="6" s="1"/>
  <c r="F31" i="6" s="1"/>
  <c r="D23" i="10"/>
  <c r="AG16" i="8"/>
  <c r="D14" i="6" s="1"/>
  <c r="D42" i="10"/>
  <c r="AG7" i="8"/>
  <c r="D11" i="10"/>
  <c r="AG27" i="8"/>
  <c r="D25" i="6" s="1"/>
  <c r="E25" i="6" s="1"/>
  <c r="F25" i="6" s="1"/>
  <c r="D2" i="10"/>
  <c r="AG34" i="8"/>
  <c r="D20" i="10"/>
  <c r="AG38" i="8"/>
  <c r="D34" i="10"/>
  <c r="AG40" i="8"/>
  <c r="D2" i="6" s="1"/>
  <c r="D30" i="10"/>
  <c r="AG36" i="8"/>
  <c r="D31" i="10"/>
  <c r="D13" i="6"/>
  <c r="D30" i="6"/>
  <c r="D40" i="6"/>
  <c r="E40" i="6" s="1"/>
  <c r="F40" i="6" s="1"/>
  <c r="D16" i="6"/>
  <c r="D15" i="6"/>
  <c r="D27" i="6"/>
  <c r="B31" i="6"/>
  <c r="B32" i="6"/>
  <c r="AC47" i="8"/>
  <c r="W47" i="8"/>
  <c r="W48" i="8" s="1"/>
  <c r="S47" i="8"/>
  <c r="L47" i="8"/>
  <c r="G47" i="8"/>
  <c r="AC48" i="8"/>
  <c r="BD5" i="2"/>
  <c r="BE5" i="2" s="1"/>
  <c r="BF5" i="2" s="1"/>
  <c r="BD6" i="2"/>
  <c r="BE6" i="2" s="1"/>
  <c r="BF6" i="2" s="1"/>
  <c r="BD7" i="2"/>
  <c r="BE7" i="2" s="1"/>
  <c r="BF7" i="2" s="1"/>
  <c r="BD8" i="2"/>
  <c r="BE8" i="2" s="1"/>
  <c r="BF8" i="2" s="1"/>
  <c r="BD9" i="2"/>
  <c r="BE9" i="2" s="1"/>
  <c r="BF9" i="2" s="1"/>
  <c r="BD10" i="2"/>
  <c r="BE10" i="2" s="1"/>
  <c r="BF10" i="2" s="1"/>
  <c r="BD12" i="2"/>
  <c r="BE12" i="2" s="1"/>
  <c r="BF12" i="2" s="1"/>
  <c r="BD13" i="2"/>
  <c r="BE13" i="2" s="1"/>
  <c r="BF13" i="2" s="1"/>
  <c r="BD14" i="2"/>
  <c r="BE14" i="2" s="1"/>
  <c r="BF14" i="2" s="1"/>
  <c r="BD15" i="2"/>
  <c r="BE15" i="2" s="1"/>
  <c r="BF15" i="2" s="1"/>
  <c r="BD16" i="2"/>
  <c r="BE16" i="2" s="1"/>
  <c r="BF16" i="2" s="1"/>
  <c r="BD17" i="2"/>
  <c r="BE17" i="2" s="1"/>
  <c r="BF17" i="2" s="1"/>
  <c r="BD18" i="2"/>
  <c r="BE18" i="2" s="1"/>
  <c r="BF18" i="2" s="1"/>
  <c r="BD19" i="2"/>
  <c r="BE19" i="2" s="1"/>
  <c r="BF19" i="2" s="1"/>
  <c r="BD20" i="2"/>
  <c r="BE20" i="2" s="1"/>
  <c r="BF20" i="2" s="1"/>
  <c r="BD21" i="2"/>
  <c r="BE21" i="2" s="1"/>
  <c r="BF21" i="2" s="1"/>
  <c r="BD22" i="2"/>
  <c r="BE22" i="2" s="1"/>
  <c r="BF22" i="2" s="1"/>
  <c r="BD23" i="2"/>
  <c r="BE23" i="2" s="1"/>
  <c r="BF23" i="2" s="1"/>
  <c r="BD24" i="2"/>
  <c r="BE24" i="2" s="1"/>
  <c r="BF24" i="2" s="1"/>
  <c r="BD25" i="2"/>
  <c r="BE25" i="2" s="1"/>
  <c r="BF25" i="2" s="1"/>
  <c r="BD26" i="2"/>
  <c r="BE26" i="2" s="1"/>
  <c r="BF26" i="2" s="1"/>
  <c r="BD27" i="2"/>
  <c r="BE27" i="2" s="1"/>
  <c r="BF27" i="2" s="1"/>
  <c r="BD28" i="2"/>
  <c r="BE28" i="2" s="1"/>
  <c r="BF28" i="2" s="1"/>
  <c r="BD29" i="2"/>
  <c r="BE29" i="2" s="1"/>
  <c r="BF29" i="2" s="1"/>
  <c r="E29" i="6" s="1"/>
  <c r="F29" i="6" s="1"/>
  <c r="BD30" i="2"/>
  <c r="BE30" i="2" s="1"/>
  <c r="BF30" i="2" s="1"/>
  <c r="F37" i="10" l="1"/>
  <c r="F25" i="10"/>
  <c r="D38" i="6"/>
  <c r="E38" i="6" s="1"/>
  <c r="F38" i="6" s="1"/>
  <c r="D39" i="6"/>
  <c r="E39" i="6" s="1"/>
  <c r="F39" i="6" s="1"/>
  <c r="H39" i="6" s="1"/>
  <c r="D36" i="6"/>
  <c r="E36" i="6" s="1"/>
  <c r="F36" i="6" s="1"/>
  <c r="G36" i="6" s="1"/>
  <c r="D37" i="6"/>
  <c r="E37" i="6" s="1"/>
  <c r="F37" i="6" s="1"/>
  <c r="D34" i="6"/>
  <c r="E34" i="6" s="1"/>
  <c r="F34" i="6" s="1"/>
  <c r="G34" i="6" s="1"/>
  <c r="D32" i="6"/>
  <c r="E32" i="6" s="1"/>
  <c r="F32" i="6" s="1"/>
  <c r="G32" i="6" s="1"/>
  <c r="D3" i="6"/>
  <c r="E3" i="6" s="1"/>
  <c r="F3" i="6" s="1"/>
  <c r="D18" i="6"/>
  <c r="E18" i="6" s="1"/>
  <c r="F18" i="6" s="1"/>
  <c r="H18" i="6" s="1"/>
  <c r="D28" i="6"/>
  <c r="E15" i="6"/>
  <c r="F15" i="6" s="1"/>
  <c r="H15" i="6" s="1"/>
  <c r="D19" i="6"/>
  <c r="E19" i="6" s="1"/>
  <c r="F19" i="6" s="1"/>
  <c r="H19" i="6" s="1"/>
  <c r="D35" i="6"/>
  <c r="E35" i="6" s="1"/>
  <c r="F35" i="6" s="1"/>
  <c r="H35" i="6" s="1"/>
  <c r="D8" i="6"/>
  <c r="E8" i="6" s="1"/>
  <c r="F8" i="6" s="1"/>
  <c r="D10" i="6"/>
  <c r="E10" i="6" s="1"/>
  <c r="F10" i="6" s="1"/>
  <c r="D12" i="6"/>
  <c r="E12" i="6" s="1"/>
  <c r="F12" i="6" s="1"/>
  <c r="D5" i="6"/>
  <c r="E5" i="6" s="1"/>
  <c r="F5" i="6" s="1"/>
  <c r="F30" i="10"/>
  <c r="E30" i="10"/>
  <c r="E20" i="10"/>
  <c r="F20" i="10"/>
  <c r="E11" i="10"/>
  <c r="F11" i="10"/>
  <c r="F23" i="10"/>
  <c r="E23" i="10"/>
  <c r="F16" i="10"/>
  <c r="E16" i="10"/>
  <c r="F41" i="10"/>
  <c r="E41" i="10"/>
  <c r="F9" i="10"/>
  <c r="E9" i="10"/>
  <c r="F24" i="10"/>
  <c r="E24" i="10"/>
  <c r="E4" i="10"/>
  <c r="F4" i="10"/>
  <c r="E19" i="10"/>
  <c r="F19" i="10"/>
  <c r="E36" i="10"/>
  <c r="F36" i="10"/>
  <c r="E12" i="10"/>
  <c r="F12" i="10"/>
  <c r="F26" i="10"/>
  <c r="E26" i="10"/>
  <c r="F29" i="10"/>
  <c r="E29" i="10"/>
  <c r="F40" i="10"/>
  <c r="E40" i="10"/>
  <c r="F22" i="10"/>
  <c r="E22" i="10"/>
  <c r="F18" i="10"/>
  <c r="E18" i="10"/>
  <c r="E27" i="10"/>
  <c r="F27" i="10"/>
  <c r="F5" i="10"/>
  <c r="E5" i="10"/>
  <c r="E13" i="10"/>
  <c r="F13" i="10"/>
  <c r="E17" i="6"/>
  <c r="F17" i="6" s="1"/>
  <c r="H17" i="6" s="1"/>
  <c r="E26" i="6"/>
  <c r="F26" i="6" s="1"/>
  <c r="E16" i="6"/>
  <c r="F16" i="6" s="1"/>
  <c r="H16" i="6" s="1"/>
  <c r="E7" i="6"/>
  <c r="F7" i="6" s="1"/>
  <c r="E31" i="10"/>
  <c r="F31" i="10"/>
  <c r="E34" i="10"/>
  <c r="F34" i="10"/>
  <c r="F2" i="10"/>
  <c r="E2" i="10"/>
  <c r="F42" i="10"/>
  <c r="E42" i="10"/>
  <c r="E35" i="10"/>
  <c r="F35" i="10"/>
  <c r="E8" i="10"/>
  <c r="F8" i="10"/>
  <c r="F38" i="10"/>
  <c r="E38" i="10"/>
  <c r="E6" i="10"/>
  <c r="F6" i="10"/>
  <c r="E10" i="10"/>
  <c r="F10" i="10"/>
  <c r="E39" i="10"/>
  <c r="F39" i="10"/>
  <c r="F32" i="10"/>
  <c r="E32" i="10"/>
  <c r="F21" i="10"/>
  <c r="E21" i="10"/>
  <c r="F33" i="10"/>
  <c r="E33" i="10"/>
  <c r="E43" i="10"/>
  <c r="F43" i="10"/>
  <c r="F3" i="10"/>
  <c r="E3" i="10"/>
  <c r="F17" i="10"/>
  <c r="E17" i="10"/>
  <c r="E28" i="10"/>
  <c r="F28" i="10"/>
  <c r="E7" i="10"/>
  <c r="F7" i="10"/>
  <c r="F14" i="10"/>
  <c r="E14" i="10"/>
  <c r="E24" i="6"/>
  <c r="F24" i="6" s="1"/>
  <c r="D43" i="6"/>
  <c r="E43" i="6" s="1"/>
  <c r="F43" i="6" s="1"/>
  <c r="H43" i="6" s="1"/>
  <c r="D41" i="6"/>
  <c r="E41" i="6" s="1"/>
  <c r="F41" i="6" s="1"/>
  <c r="H41" i="6" s="1"/>
  <c r="D33" i="6"/>
  <c r="E33" i="6" s="1"/>
  <c r="F33" i="6" s="1"/>
  <c r="G33" i="6" s="1"/>
  <c r="E23" i="6"/>
  <c r="F23" i="6" s="1"/>
  <c r="E27" i="6"/>
  <c r="F27" i="6" s="1"/>
  <c r="E14" i="6"/>
  <c r="F14" i="6" s="1"/>
  <c r="H14" i="6" s="1"/>
  <c r="E13" i="6"/>
  <c r="F13" i="6" s="1"/>
  <c r="H13" i="6" s="1"/>
  <c r="E4" i="6"/>
  <c r="F4" i="6" s="1"/>
  <c r="E30" i="6"/>
  <c r="F30" i="6" s="1"/>
  <c r="E28" i="6"/>
  <c r="F28" i="6" s="1"/>
  <c r="E11" i="6"/>
  <c r="F11" i="6" s="1"/>
  <c r="E20" i="6"/>
  <c r="F20" i="6" s="1"/>
  <c r="H20" i="6" s="1"/>
  <c r="E6" i="6"/>
  <c r="F6" i="6" s="1"/>
  <c r="E22" i="6"/>
  <c r="F22" i="6" s="1"/>
  <c r="H22" i="6" s="1"/>
  <c r="B34" i="6"/>
  <c r="B33" i="6"/>
  <c r="G40" i="6"/>
  <c r="G31" i="6"/>
  <c r="H42" i="6"/>
  <c r="H9" i="6"/>
  <c r="G9" i="6"/>
  <c r="G35" i="6"/>
  <c r="H25" i="6"/>
  <c r="G25" i="6"/>
  <c r="H40" i="6"/>
  <c r="H38" i="6"/>
  <c r="G38" i="6"/>
  <c r="H37" i="6"/>
  <c r="G37" i="6"/>
  <c r="H21" i="6"/>
  <c r="G21" i="6"/>
  <c r="G48" i="8"/>
  <c r="BD4" i="2"/>
  <c r="BE4" i="2" s="1"/>
  <c r="BF4" i="2" s="1"/>
  <c r="E2" i="6" s="1"/>
  <c r="G39" i="6" l="1"/>
  <c r="H34" i="6"/>
  <c r="H32" i="6"/>
  <c r="H33" i="6"/>
  <c r="B35" i="6"/>
  <c r="G20" i="6"/>
  <c r="G15" i="6"/>
  <c r="G42" i="6"/>
  <c r="G43" i="6"/>
  <c r="H36" i="6"/>
  <c r="G41" i="6"/>
  <c r="H31" i="6"/>
  <c r="G13" i="6"/>
  <c r="G16" i="6"/>
  <c r="G22" i="6"/>
  <c r="G14" i="6"/>
  <c r="G17" i="6"/>
  <c r="G18" i="6"/>
  <c r="H11" i="6"/>
  <c r="G11" i="6"/>
  <c r="H3" i="6"/>
  <c r="G3" i="6"/>
  <c r="H29" i="6"/>
  <c r="G29" i="6"/>
  <c r="F2" i="6"/>
  <c r="G19" i="6"/>
  <c r="H27" i="6"/>
  <c r="G27" i="6"/>
  <c r="H23" i="6"/>
  <c r="G23" i="6"/>
  <c r="H8" i="6"/>
  <c r="G8" i="6"/>
  <c r="H30" i="6"/>
  <c r="G30" i="6"/>
  <c r="G6" i="6"/>
  <c r="H6" i="6"/>
  <c r="H7" i="6"/>
  <c r="G7" i="6"/>
  <c r="H24" i="6"/>
  <c r="G24" i="6"/>
  <c r="H5" i="6"/>
  <c r="G5" i="6"/>
  <c r="H4" i="6"/>
  <c r="G4" i="6"/>
  <c r="H26" i="6"/>
  <c r="G26" i="6"/>
  <c r="H10" i="6"/>
  <c r="G10" i="6"/>
  <c r="H28" i="6"/>
  <c r="G28" i="6"/>
  <c r="H12" i="6"/>
  <c r="G12" i="6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H2" i="6" l="1"/>
  <c r="G2" i="6"/>
</calcChain>
</file>

<file path=xl/sharedStrings.xml><?xml version="1.0" encoding="utf-8"?>
<sst xmlns="http://schemas.openxmlformats.org/spreadsheetml/2006/main" count="653" uniqueCount="208">
  <si>
    <t>الرقم</t>
  </si>
  <si>
    <t>أداء رئيس القسم والمشرفين التربويين</t>
  </si>
  <si>
    <t>الخطة التطويرية والشراكة المجتمعية</t>
  </si>
  <si>
    <t>اسم المديرية</t>
  </si>
  <si>
    <t>ف1</t>
  </si>
  <si>
    <t>ف2</t>
  </si>
  <si>
    <t>ف3</t>
  </si>
  <si>
    <t>ف4</t>
  </si>
  <si>
    <t>ف5</t>
  </si>
  <si>
    <t>ف6</t>
  </si>
  <si>
    <t>ف7</t>
  </si>
  <si>
    <t>ف8</t>
  </si>
  <si>
    <t>ف9</t>
  </si>
  <si>
    <t>ف10</t>
  </si>
  <si>
    <t>ف11</t>
  </si>
  <si>
    <t>ف12</t>
  </si>
  <si>
    <t>ف13</t>
  </si>
  <si>
    <t>ف14</t>
  </si>
  <si>
    <t>ف15</t>
  </si>
  <si>
    <t>ف16</t>
  </si>
  <si>
    <t>ف17</t>
  </si>
  <si>
    <t>ف18</t>
  </si>
  <si>
    <t>ف19</t>
  </si>
  <si>
    <t>ف20</t>
  </si>
  <si>
    <t>ف21</t>
  </si>
  <si>
    <t>ف22</t>
  </si>
  <si>
    <t>ف23</t>
  </si>
  <si>
    <t>ف24</t>
  </si>
  <si>
    <t>ف25</t>
  </si>
  <si>
    <t>لواء قصبة عمان</t>
  </si>
  <si>
    <t>لواء الجامعة</t>
  </si>
  <si>
    <t>لواء القويسمة</t>
  </si>
  <si>
    <t>لواء سحاب</t>
  </si>
  <si>
    <t>لواء ماركا</t>
  </si>
  <si>
    <t>لواء وادي السير</t>
  </si>
  <si>
    <t>لواء ناعور</t>
  </si>
  <si>
    <t>لواء الجيزة</t>
  </si>
  <si>
    <t>لواء قصبة مادبا</t>
  </si>
  <si>
    <t>لواء ذيبان</t>
  </si>
  <si>
    <t>منطقة الزرقاء الأولى</t>
  </si>
  <si>
    <t>منطقة الزرقاء الثانية</t>
  </si>
  <si>
    <t>لواء الرصيفة</t>
  </si>
  <si>
    <t>منطقة السلط</t>
  </si>
  <si>
    <t>لواء دير علا</t>
  </si>
  <si>
    <t>لواء الشونة الجنوبية</t>
  </si>
  <si>
    <t>لواء عين الباشا</t>
  </si>
  <si>
    <t>لواء قصبة إربد</t>
  </si>
  <si>
    <t>لواء بني عبيد</t>
  </si>
  <si>
    <t>لواءي الطيبة والوسطية</t>
  </si>
  <si>
    <t>لواء بني كنانة</t>
  </si>
  <si>
    <t>لواء الكورة</t>
  </si>
  <si>
    <t>لواء الرمثا</t>
  </si>
  <si>
    <t>محافظة جرش</t>
  </si>
  <si>
    <t>محافظة عجلون</t>
  </si>
  <si>
    <t>لواء قصبة المفرق</t>
  </si>
  <si>
    <t>منطقة الكرك</t>
  </si>
  <si>
    <t>لواء الأغوار الجنوبية</t>
  </si>
  <si>
    <t>منطقة القصر</t>
  </si>
  <si>
    <t>منطقة الطفيلة</t>
  </si>
  <si>
    <t>لواء بصيرا</t>
  </si>
  <si>
    <t>منطقة معان</t>
  </si>
  <si>
    <t>لواء البتراء</t>
  </si>
  <si>
    <t>لواء الشوبك</t>
  </si>
  <si>
    <t>محافظة العقبة</t>
  </si>
  <si>
    <t>لواء الموقر</t>
  </si>
  <si>
    <t>العلامة</t>
  </si>
  <si>
    <t>التخطيط والتميز</t>
  </si>
  <si>
    <t>جمع الحاجات وتلبيتها</t>
  </si>
  <si>
    <t>المتابعة والتقييم</t>
  </si>
  <si>
    <t>ثالثاً: التعلم عن بعد</t>
  </si>
  <si>
    <t>التعلم عن بعد</t>
  </si>
  <si>
    <t>متابعة وتقييم برامج التنمية المهنية</t>
  </si>
  <si>
    <t>المتوسط الحسابي</t>
  </si>
  <si>
    <t>امتحانات برامج التنمية المهنية</t>
  </si>
  <si>
    <t>شهادات برامج التنمية المهنية</t>
  </si>
  <si>
    <t>المتوسط الحسابي الجوانب</t>
  </si>
  <si>
    <t>المتوسط الحسابي المجالات</t>
  </si>
  <si>
    <t>المجموع</t>
  </si>
  <si>
    <t>موجود ومفعل</t>
  </si>
  <si>
    <t>موجود ومفعل جزئيا</t>
  </si>
  <si>
    <t>موجود وغير مفعل</t>
  </si>
  <si>
    <t>غير موجود</t>
  </si>
  <si>
    <t>عدد المشرفين التربويين الكلي في المديرية</t>
  </si>
  <si>
    <t>عدد المدارس</t>
  </si>
  <si>
    <t>تاريخ الزيارة</t>
  </si>
  <si>
    <t>اليوم</t>
  </si>
  <si>
    <t>الاحد</t>
  </si>
  <si>
    <t>الاثنين</t>
  </si>
  <si>
    <t>الثلاثاء</t>
  </si>
  <si>
    <t>الأربعاء</t>
  </si>
  <si>
    <t>الخميس</t>
  </si>
  <si>
    <t>معلومات عن أقسام المشرفين</t>
  </si>
  <si>
    <t>اسم رئيس القسم</t>
  </si>
  <si>
    <t>الرقم الوزاري</t>
  </si>
  <si>
    <t>مركز العمل</t>
  </si>
  <si>
    <t>رقم الهاتف الخلوي</t>
  </si>
  <si>
    <t>البريد الالكتورني</t>
  </si>
  <si>
    <t>أحمد يحى رامز كوكش</t>
  </si>
  <si>
    <t>خالد كايد خليل الرفوع</t>
  </si>
  <si>
    <t>علي محمد عبد قدادة</t>
  </si>
  <si>
    <t>رائد ناجي محمد عبد القادر</t>
  </si>
  <si>
    <t>غادة حسن" محمد علي" أبو قاعود"</t>
  </si>
  <si>
    <t>هبه منصور نهار العفيشات</t>
  </si>
  <si>
    <t>زهور رضيان سحيمان الزبن</t>
  </si>
  <si>
    <t>نوال سلامة فريح الدهمان</t>
  </si>
  <si>
    <t>جبر إبراهيم محمد بري</t>
  </si>
  <si>
    <t>سهاد عبد الكريم محمد أبو العيش</t>
  </si>
  <si>
    <t>محمد خلف طربوش الشنيات</t>
  </si>
  <si>
    <t>أحمد محمد فارس يوسف</t>
  </si>
  <si>
    <t>فاطمة فريد إسماعيل المومني</t>
  </si>
  <si>
    <t>حامد صالح زيد الكيلاني</t>
  </si>
  <si>
    <t>احمد عبد الرزاق علي فريح خليفات</t>
  </si>
  <si>
    <t>منصور برجس ياسين العرود</t>
  </si>
  <si>
    <t>حسين عارف نزال الصلاحات</t>
  </si>
  <si>
    <t>عبد الله حسن عبد الله العلاوين</t>
  </si>
  <si>
    <t>امال عبد العفو محمد علي القرط</t>
  </si>
  <si>
    <t>ايمان خليف محمد المطلق</t>
  </si>
  <si>
    <t>شوقي احمد عبد المجدلاوي</t>
  </si>
  <si>
    <t>محمد إسماعيل خطاب الشديفات</t>
  </si>
  <si>
    <t>نسرين صالح خضر خضر</t>
  </si>
  <si>
    <t>ahmad_kolash</t>
  </si>
  <si>
    <t>العلامة من 4</t>
  </si>
  <si>
    <t>ف26</t>
  </si>
  <si>
    <t>ف27</t>
  </si>
  <si>
    <t>ف28</t>
  </si>
  <si>
    <t>ف29</t>
  </si>
  <si>
    <t>ف30</t>
  </si>
  <si>
    <t>ف31</t>
  </si>
  <si>
    <t>ف32</t>
  </si>
  <si>
    <t>ف33</t>
  </si>
  <si>
    <t>ف34</t>
  </si>
  <si>
    <t>ف35</t>
  </si>
  <si>
    <t>ف36</t>
  </si>
  <si>
    <t>ف37</t>
  </si>
  <si>
    <t>ف38</t>
  </si>
  <si>
    <t>ف39</t>
  </si>
  <si>
    <t>ف40</t>
  </si>
  <si>
    <t>ف41</t>
  </si>
  <si>
    <t>ف42</t>
  </si>
  <si>
    <t>ف43</t>
  </si>
  <si>
    <t>ف44</t>
  </si>
  <si>
    <t>ف45</t>
  </si>
  <si>
    <t>ف46</t>
  </si>
  <si>
    <t>ف47</t>
  </si>
  <si>
    <t>ف48</t>
  </si>
  <si>
    <t>ف49</t>
  </si>
  <si>
    <t>علامة زيارة رقم (1)</t>
  </si>
  <si>
    <t>علامة زيارة رقم (2)</t>
  </si>
  <si>
    <t>العلامة من 3</t>
  </si>
  <si>
    <t>التقدير</t>
  </si>
  <si>
    <t>ضعيف</t>
  </si>
  <si>
    <t>متدن</t>
  </si>
  <si>
    <t>مقبول</t>
  </si>
  <si>
    <t>قوي</t>
  </si>
  <si>
    <t>مساءلة مع اجراء فني</t>
  </si>
  <si>
    <t>مساءلة</t>
  </si>
  <si>
    <t>خطة علاجيه لمواطن التحسين</t>
  </si>
  <si>
    <t>نعزيز الإيجابيات</t>
  </si>
  <si>
    <t>المطلوب</t>
  </si>
  <si>
    <t>البادية الشمالية الغربية</t>
  </si>
  <si>
    <t>قصبة اربد</t>
  </si>
  <si>
    <t>اسماء اعضاء اللجنة</t>
  </si>
  <si>
    <t xml:space="preserve">عبدالله دواغرة </t>
  </si>
  <si>
    <t xml:space="preserve">نائلة مهداوي </t>
  </si>
  <si>
    <t>مهدي الصمادي</t>
  </si>
  <si>
    <t xml:space="preserve">اسماء المصري </t>
  </si>
  <si>
    <t xml:space="preserve">أمل البراك </t>
  </si>
  <si>
    <t xml:space="preserve">ندى الرواضية </t>
  </si>
  <si>
    <t xml:space="preserve">محمد الوقفي </t>
  </si>
  <si>
    <t xml:space="preserve">وائل أبو حمور </t>
  </si>
  <si>
    <t xml:space="preserve">لطفية فليفل </t>
  </si>
  <si>
    <t xml:space="preserve">نادية اللبدي </t>
  </si>
  <si>
    <t>عدنان مرجي</t>
  </si>
  <si>
    <t>بشار المطيرين</t>
  </si>
  <si>
    <t xml:space="preserve">صفاء أبو زهرة </t>
  </si>
  <si>
    <t>ثائره أبو ديه</t>
  </si>
  <si>
    <t>وفاء مخامره</t>
  </si>
  <si>
    <t>وفاء أبو نبعه</t>
  </si>
  <si>
    <t>محمد الزعبي</t>
  </si>
  <si>
    <t>ربى زايد</t>
  </si>
  <si>
    <t>ليلى ابو طقوسه</t>
  </si>
  <si>
    <t>ناديه الجمعان</t>
  </si>
  <si>
    <t>قصبة المفرق</t>
  </si>
  <si>
    <t>الزرقاء الأولى</t>
  </si>
  <si>
    <t>الزرقاء الثانية</t>
  </si>
  <si>
    <t>البادية الشمالية الشرقية</t>
  </si>
  <si>
    <t>البادية الجنوبية</t>
  </si>
  <si>
    <t>الأغوار الجنوبية</t>
  </si>
  <si>
    <t>المزار الجنوبي</t>
  </si>
  <si>
    <t>الأغوار الشمالية</t>
  </si>
  <si>
    <t>المزار الشمالي</t>
  </si>
  <si>
    <t>قصبة مادبا</t>
  </si>
  <si>
    <t>معان</t>
  </si>
  <si>
    <t>العقبة</t>
  </si>
  <si>
    <t>الشونة الجنوبية</t>
  </si>
  <si>
    <t>علامة الزيارة</t>
  </si>
  <si>
    <t>المتوسط الحسابي للمعيار</t>
  </si>
  <si>
    <t>الاقليم</t>
  </si>
  <si>
    <t>الشمال</t>
  </si>
  <si>
    <t>الجنوب</t>
  </si>
  <si>
    <t>الوسط</t>
  </si>
  <si>
    <t>التنسيب</t>
  </si>
  <si>
    <t>رئيس قسم جديد</t>
  </si>
  <si>
    <t>كتاب شكر</t>
  </si>
  <si>
    <t>جديد بالمديرية</t>
  </si>
  <si>
    <t>بالوكالة</t>
  </si>
  <si>
    <t>خطة علاجية</t>
  </si>
  <si>
    <t>خطة علاجية + مساءلة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</si>
</sst>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mm/dd/yy;@"/>
    <numFmt numFmtId="166" formatCode="yyyy\-mm\-dd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readingOrder="2"/>
    </xf>
    <xf numFmtId="0" fontId="3" fillId="0" borderId="2" xfId="0" applyFont="1" applyBorder="1" applyAlignment="1">
      <alignment horizontal="center" readingOrder="2"/>
    </xf>
    <xf numFmtId="0" fontId="3" fillId="5" borderId="2" xfId="0" applyFont="1" applyFill="1" applyBorder="1" applyAlignment="1">
      <alignment horizontal="right" shrinkToFit="1" readingOrder="2"/>
    </xf>
    <xf numFmtId="0" fontId="1" fillId="7" borderId="2" xfId="0" applyFont="1" applyFill="1" applyBorder="1" applyAlignment="1">
      <alignment horizontal="center" vertical="center" readingOrder="2"/>
    </xf>
    <xf numFmtId="0" fontId="3" fillId="5" borderId="3" xfId="0" applyFont="1" applyFill="1" applyBorder="1" applyAlignment="1">
      <alignment horizontal="right" shrinkToFit="1" readingOrder="2"/>
    </xf>
    <xf numFmtId="0" fontId="0" fillId="0" borderId="0" xfId="0" applyAlignment="1">
      <alignment horizontal="center" readingOrder="2"/>
    </xf>
    <xf numFmtId="0" fontId="0" fillId="0" borderId="0" xfId="0" applyAlignment="1">
      <alignment horizontal="right" readingOrder="2"/>
    </xf>
    <xf numFmtId="0" fontId="3" fillId="2" borderId="2" xfId="0" applyFont="1" applyFill="1" applyBorder="1" applyAlignment="1">
      <alignment horizontal="center" vertical="center" shrinkToFit="1" readingOrder="2"/>
    </xf>
    <xf numFmtId="0" fontId="3" fillId="4" borderId="2" xfId="0" applyFont="1" applyFill="1" applyBorder="1" applyAlignment="1">
      <alignment horizontal="center" vertical="center" shrinkToFit="1" readingOrder="2"/>
    </xf>
    <xf numFmtId="0" fontId="3" fillId="8" borderId="2" xfId="0" applyFont="1" applyFill="1" applyBorder="1" applyAlignment="1">
      <alignment horizontal="center" vertical="center" shrinkToFit="1" readingOrder="2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readingOrder="2"/>
    </xf>
    <xf numFmtId="164" fontId="1" fillId="0" borderId="2" xfId="0" applyNumberFormat="1" applyFont="1" applyBorder="1" applyAlignment="1">
      <alignment horizontal="center" vertical="center" readingOrder="2"/>
    </xf>
    <xf numFmtId="164" fontId="0" fillId="0" borderId="0" xfId="0" applyNumberFormat="1" applyAlignment="1">
      <alignment readingOrder="2"/>
    </xf>
    <xf numFmtId="0" fontId="0" fillId="0" borderId="0" xfId="0" applyAlignment="1"/>
    <xf numFmtId="0" fontId="3" fillId="6" borderId="2" xfId="0" applyFont="1" applyFill="1" applyBorder="1" applyAlignment="1" applyProtection="1">
      <alignment horizontal="center" vertical="center" readingOrder="2"/>
      <protection locked="0" hidden="1"/>
    </xf>
    <xf numFmtId="0" fontId="3" fillId="3" borderId="2" xfId="0" applyFont="1" applyFill="1" applyBorder="1" applyAlignment="1" applyProtection="1">
      <alignment horizontal="center" vertical="center" readingOrder="2"/>
      <protection locked="0" hidden="1"/>
    </xf>
    <xf numFmtId="0" fontId="3" fillId="5" borderId="2" xfId="0" applyFont="1" applyFill="1" applyBorder="1" applyAlignment="1" applyProtection="1">
      <alignment horizontal="center" vertical="center" shrinkToFit="1" readingOrder="2"/>
      <protection locked="0" hidden="1"/>
    </xf>
    <xf numFmtId="0" fontId="3" fillId="5" borderId="2" xfId="0" applyFont="1" applyFill="1" applyBorder="1" applyAlignment="1" applyProtection="1">
      <alignment horizontal="center" shrinkToFit="1" readingOrder="2"/>
      <protection locked="0" hidden="1"/>
    </xf>
    <xf numFmtId="165" fontId="3" fillId="5" borderId="2" xfId="0" applyNumberFormat="1" applyFont="1" applyFill="1" applyBorder="1" applyAlignment="1" applyProtection="1">
      <alignment horizontal="center" vertical="center" shrinkToFit="1" readingOrder="2"/>
      <protection locked="0" hidden="1"/>
    </xf>
    <xf numFmtId="0" fontId="0" fillId="0" borderId="0" xfId="0" applyAlignment="1">
      <alignment shrinkToFit="1"/>
    </xf>
    <xf numFmtId="0" fontId="0" fillId="0" borderId="0" xfId="0" applyAlignment="1">
      <alignment horizontal="center" vertical="center" shrinkToFit="1" readingOrder="2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vertical="center" shrinkToFit="1"/>
    </xf>
    <xf numFmtId="0" fontId="1" fillId="5" borderId="2" xfId="0" applyFont="1" applyFill="1" applyBorder="1" applyAlignment="1">
      <alignment horizontal="center" shrinkToFit="1" readingOrder="2"/>
    </xf>
    <xf numFmtId="0" fontId="0" fillId="0" borderId="0" xfId="0" applyFont="1" applyAlignment="1">
      <alignment horizontal="center" readingOrder="2"/>
    </xf>
    <xf numFmtId="0" fontId="5" fillId="10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5" fillId="11" borderId="16" xfId="0" applyFont="1" applyFill="1" applyBorder="1" applyAlignment="1">
      <alignment horizontal="center" vertical="center"/>
    </xf>
    <xf numFmtId="0" fontId="5" fillId="10" borderId="17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shrinkToFit="1" readingOrder="2"/>
    </xf>
    <xf numFmtId="0" fontId="4" fillId="0" borderId="6" xfId="0" applyFont="1" applyFill="1" applyBorder="1" applyAlignment="1">
      <alignment shrinkToFit="1" readingOrder="2"/>
    </xf>
    <xf numFmtId="0" fontId="4" fillId="0" borderId="7" xfId="0" applyFont="1" applyFill="1" applyBorder="1" applyAlignment="1">
      <alignment shrinkToFit="1" readingOrder="2"/>
    </xf>
    <xf numFmtId="0" fontId="4" fillId="0" borderId="1" xfId="0" applyFont="1" applyFill="1" applyBorder="1" applyAlignment="1">
      <alignment vertical="center" shrinkToFit="1" readingOrder="2"/>
    </xf>
    <xf numFmtId="0" fontId="4" fillId="0" borderId="6" xfId="0" applyFont="1" applyFill="1" applyBorder="1" applyAlignment="1">
      <alignment vertical="center" shrinkToFit="1" readingOrder="2"/>
    </xf>
    <xf numFmtId="0" fontId="4" fillId="0" borderId="7" xfId="0" applyFont="1" applyFill="1" applyBorder="1" applyAlignment="1">
      <alignment vertical="center" shrinkToFit="1" readingOrder="2"/>
    </xf>
    <xf numFmtId="0" fontId="4" fillId="0" borderId="2" xfId="0" applyFont="1" applyFill="1" applyBorder="1" applyAlignment="1">
      <alignment vertical="center" shrinkToFit="1" readingOrder="2"/>
    </xf>
    <xf numFmtId="0" fontId="4" fillId="0" borderId="2" xfId="0" applyFont="1" applyFill="1" applyBorder="1" applyAlignment="1">
      <alignment horizontal="center" vertical="center" shrinkToFit="1" readingOrder="2"/>
    </xf>
    <xf numFmtId="0" fontId="4" fillId="0" borderId="7" xfId="0" applyFont="1" applyFill="1" applyBorder="1" applyAlignment="1">
      <alignment horizontal="center" vertical="center" shrinkToFit="1" readingOrder="2"/>
    </xf>
    <xf numFmtId="164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right" readingOrder="2"/>
    </xf>
    <xf numFmtId="0" fontId="7" fillId="0" borderId="0" xfId="0" applyFont="1" applyAlignment="1">
      <alignment horizontal="center" vertical="center" readingOrder="2"/>
    </xf>
    <xf numFmtId="164" fontId="4" fillId="6" borderId="2" xfId="0" applyNumberFormat="1" applyFont="1" applyFill="1" applyBorder="1" applyAlignment="1">
      <alignment horizontal="center" vertical="center" readingOrder="2"/>
    </xf>
    <xf numFmtId="164" fontId="4" fillId="3" borderId="2" xfId="0" applyNumberFormat="1" applyFont="1" applyFill="1" applyBorder="1" applyAlignment="1">
      <alignment horizontal="center" vertical="center" readingOrder="2"/>
    </xf>
    <xf numFmtId="0" fontId="3" fillId="12" borderId="2" xfId="0" applyFont="1" applyFill="1" applyBorder="1" applyAlignment="1" applyProtection="1">
      <alignment horizontal="center" vertical="center" readingOrder="2"/>
      <protection locked="0" hidden="1"/>
    </xf>
    <xf numFmtId="0" fontId="3" fillId="8" borderId="2" xfId="0" applyFont="1" applyFill="1" applyBorder="1" applyAlignment="1">
      <alignment horizontal="right" vertical="center" shrinkToFit="1" readingOrder="2"/>
    </xf>
    <xf numFmtId="164" fontId="4" fillId="6" borderId="2" xfId="0" applyNumberFormat="1" applyFont="1" applyFill="1" applyBorder="1" applyAlignment="1">
      <alignment horizontal="right" vertical="center" readingOrder="2"/>
    </xf>
    <xf numFmtId="164" fontId="4" fillId="3" borderId="2" xfId="0" applyNumberFormat="1" applyFont="1" applyFill="1" applyBorder="1" applyAlignment="1">
      <alignment horizontal="right" vertical="center" readingOrder="2"/>
    </xf>
    <xf numFmtId="1" fontId="1" fillId="0" borderId="2" xfId="0" applyNumberFormat="1" applyFont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 wrapText="1" shrinkToFit="1" readingOrder="2"/>
    </xf>
    <xf numFmtId="0" fontId="4" fillId="8" borderId="2" xfId="0" applyFont="1" applyFill="1" applyBorder="1" applyAlignment="1">
      <alignment horizontal="center" vertical="center" wrapText="1" shrinkToFit="1" readingOrder="2"/>
    </xf>
    <xf numFmtId="0" fontId="3" fillId="12" borderId="2" xfId="0" applyFont="1" applyFill="1" applyBorder="1" applyAlignment="1" applyProtection="1">
      <alignment vertical="center" readingOrder="2"/>
      <protection locked="0" hidden="1"/>
    </xf>
    <xf numFmtId="0" fontId="0" fillId="0" borderId="0" xfId="0" applyAlignment="1">
      <alignment horizontal="center"/>
    </xf>
    <xf numFmtId="164" fontId="4" fillId="0" borderId="2" xfId="0" applyNumberFormat="1" applyFont="1" applyBorder="1" applyAlignment="1">
      <alignment horizontal="center" vertical="center" readingOrder="2"/>
    </xf>
    <xf numFmtId="164" fontId="4" fillId="0" borderId="1" xfId="0" applyNumberFormat="1" applyFont="1" applyBorder="1" applyAlignment="1">
      <alignment horizontal="center" vertical="center" readingOrder="2"/>
    </xf>
    <xf numFmtId="0" fontId="1" fillId="13" borderId="2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readingOrder="2"/>
    </xf>
    <xf numFmtId="0" fontId="4" fillId="0" borderId="2" xfId="0" applyFont="1" applyFill="1" applyBorder="1" applyAlignment="1">
      <alignment horizontal="center" vertical="center" readingOrder="2"/>
    </xf>
    <xf numFmtId="0" fontId="4" fillId="0" borderId="2" xfId="0" applyFont="1" applyFill="1" applyBorder="1" applyAlignment="1" applyProtection="1">
      <alignment vertical="center" shrinkToFit="1" readingOrder="2"/>
      <protection locked="0"/>
    </xf>
    <xf numFmtId="0" fontId="4" fillId="0" borderId="2" xfId="0" applyFont="1" applyFill="1" applyBorder="1" applyAlignment="1" applyProtection="1">
      <alignment horizontal="center" vertical="center" shrinkToFit="1" readingOrder="2"/>
      <protection locked="0"/>
    </xf>
    <xf numFmtId="166" fontId="4" fillId="0" borderId="2" xfId="0" applyNumberFormat="1" applyFont="1" applyFill="1" applyBorder="1" applyAlignment="1" applyProtection="1">
      <alignment horizontal="center" vertical="center" shrinkToFit="1" readingOrder="2"/>
      <protection locked="0" hidden="1"/>
    </xf>
    <xf numFmtId="0" fontId="4" fillId="0" borderId="2" xfId="0" applyFont="1" applyFill="1" applyBorder="1" applyAlignment="1" applyProtection="1">
      <alignment horizontal="center" vertical="center" shrinkToFit="1" readingOrder="2"/>
      <protection locked="0" hidden="1"/>
    </xf>
    <xf numFmtId="0" fontId="10" fillId="14" borderId="2" xfId="0" applyFont="1" applyFill="1" applyBorder="1" applyAlignment="1">
      <alignment horizontal="center" vertical="center" readingOrder="2"/>
    </xf>
    <xf numFmtId="0" fontId="10" fillId="14" borderId="1" xfId="0" applyFont="1" applyFill="1" applyBorder="1" applyAlignment="1">
      <alignment horizontal="center" vertical="center" readingOrder="2"/>
    </xf>
    <xf numFmtId="0" fontId="10" fillId="14" borderId="1" xfId="0" applyFont="1" applyFill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readingOrder="2"/>
    </xf>
    <xf numFmtId="0" fontId="10" fillId="0" borderId="2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 readingOrder="2"/>
    </xf>
    <xf numFmtId="0" fontId="10" fillId="0" borderId="2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readingOrder="2"/>
    </xf>
    <xf numFmtId="0" fontId="10" fillId="14" borderId="2" xfId="0" applyFont="1" applyFill="1" applyBorder="1" applyAlignment="1">
      <alignment horizontal="center" vertical="center" wrapText="1" readingOrder="2"/>
    </xf>
    <xf numFmtId="0" fontId="10" fillId="0" borderId="2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2" fillId="8" borderId="4" xfId="0" applyFont="1" applyFill="1" applyBorder="1" applyAlignment="1">
      <alignment horizontal="center" vertical="center" textRotation="90" wrapText="1" shrinkToFit="1" readingOrder="2"/>
    </xf>
    <xf numFmtId="0" fontId="2" fillId="8" borderId="3" xfId="0" applyFont="1" applyFill="1" applyBorder="1" applyAlignment="1">
      <alignment horizontal="center" vertical="center" textRotation="90" wrapText="1" shrinkToFit="1" readingOrder="2"/>
    </xf>
    <xf numFmtId="0" fontId="2" fillId="8" borderId="5" xfId="0" applyFont="1" applyFill="1" applyBorder="1" applyAlignment="1">
      <alignment horizontal="center" vertical="center" textRotation="90" wrapText="1" shrinkToFit="1" readingOrder="2"/>
    </xf>
    <xf numFmtId="0" fontId="3" fillId="8" borderId="4" xfId="0" applyFont="1" applyFill="1" applyBorder="1" applyAlignment="1">
      <alignment horizontal="center" vertical="center" textRotation="135" readingOrder="2"/>
    </xf>
    <xf numFmtId="0" fontId="3" fillId="8" borderId="3" xfId="0" applyFont="1" applyFill="1" applyBorder="1" applyAlignment="1">
      <alignment horizontal="center" vertical="center" textRotation="135" readingOrder="2"/>
    </xf>
    <xf numFmtId="0" fontId="3" fillId="8" borderId="5" xfId="0" applyFont="1" applyFill="1" applyBorder="1" applyAlignment="1">
      <alignment horizontal="center" vertical="center" textRotation="135" readingOrder="2"/>
    </xf>
    <xf numFmtId="0" fontId="1" fillId="8" borderId="4" xfId="0" applyFont="1" applyFill="1" applyBorder="1" applyAlignment="1">
      <alignment horizontal="center" vertical="center" textRotation="135" shrinkToFit="1" readingOrder="2"/>
    </xf>
    <xf numFmtId="0" fontId="1" fillId="8" borderId="3" xfId="0" applyFont="1" applyFill="1" applyBorder="1" applyAlignment="1">
      <alignment horizontal="center" vertical="center" textRotation="135" shrinkToFit="1" readingOrder="2"/>
    </xf>
    <xf numFmtId="0" fontId="1" fillId="8" borderId="5" xfId="0" applyFont="1" applyFill="1" applyBorder="1" applyAlignment="1">
      <alignment horizontal="center" vertical="center" textRotation="135" shrinkToFit="1" readingOrder="2"/>
    </xf>
    <xf numFmtId="0" fontId="6" fillId="8" borderId="4" xfId="0" applyFont="1" applyFill="1" applyBorder="1" applyAlignment="1">
      <alignment horizontal="center" vertical="center" textRotation="135" shrinkToFit="1" readingOrder="2"/>
    </xf>
    <xf numFmtId="0" fontId="6" fillId="8" borderId="3" xfId="0" applyFont="1" applyFill="1" applyBorder="1" applyAlignment="1">
      <alignment horizontal="center" vertical="center" textRotation="135" shrinkToFit="1" readingOrder="2"/>
    </xf>
    <xf numFmtId="0" fontId="6" fillId="8" borderId="5" xfId="0" applyFont="1" applyFill="1" applyBorder="1" applyAlignment="1">
      <alignment horizontal="center" vertical="center" textRotation="135" shrinkToFit="1" readingOrder="2"/>
    </xf>
    <xf numFmtId="0" fontId="2" fillId="8" borderId="4" xfId="0" applyFont="1" applyFill="1" applyBorder="1" applyAlignment="1">
      <alignment horizontal="center" vertical="center" wrapText="1" shrinkToFit="1" readingOrder="2"/>
    </xf>
    <xf numFmtId="0" fontId="2" fillId="8" borderId="3" xfId="0" applyFont="1" applyFill="1" applyBorder="1" applyAlignment="1">
      <alignment horizontal="center" vertical="center" wrapText="1" shrinkToFit="1" readingOrder="2"/>
    </xf>
    <xf numFmtId="0" fontId="2" fillId="8" borderId="5" xfId="0" applyFont="1" applyFill="1" applyBorder="1" applyAlignment="1">
      <alignment horizontal="center" vertical="center" wrapText="1" shrinkToFit="1" readingOrder="2"/>
    </xf>
    <xf numFmtId="164" fontId="2" fillId="8" borderId="4" xfId="0" applyNumberFormat="1" applyFont="1" applyFill="1" applyBorder="1" applyAlignment="1">
      <alignment horizontal="center" vertical="center" textRotation="135" shrinkToFit="1" readingOrder="2"/>
    </xf>
    <xf numFmtId="164" fontId="2" fillId="8" borderId="3" xfId="0" applyNumberFormat="1" applyFont="1" applyFill="1" applyBorder="1" applyAlignment="1">
      <alignment horizontal="center" vertical="center" textRotation="135" shrinkToFit="1" readingOrder="2"/>
    </xf>
    <xf numFmtId="164" fontId="2" fillId="8" borderId="5" xfId="0" applyNumberFormat="1" applyFont="1" applyFill="1" applyBorder="1" applyAlignment="1">
      <alignment horizontal="center" vertical="center" textRotation="135" shrinkToFit="1" readingOrder="2"/>
    </xf>
    <xf numFmtId="0" fontId="4" fillId="8" borderId="1" xfId="0" applyFont="1" applyFill="1" applyBorder="1" applyAlignment="1">
      <alignment horizontal="center" vertical="center" shrinkToFit="1" readingOrder="2"/>
    </xf>
    <xf numFmtId="0" fontId="4" fillId="8" borderId="6" xfId="0" applyFont="1" applyFill="1" applyBorder="1" applyAlignment="1">
      <alignment horizontal="center" vertical="center" shrinkToFit="1" readingOrder="2"/>
    </xf>
    <xf numFmtId="0" fontId="4" fillId="8" borderId="7" xfId="0" applyFont="1" applyFill="1" applyBorder="1" applyAlignment="1">
      <alignment horizontal="center" vertical="center" shrinkToFit="1" readingOrder="2"/>
    </xf>
    <xf numFmtId="0" fontId="4" fillId="8" borderId="1" xfId="0" applyFont="1" applyFill="1" applyBorder="1" applyAlignment="1">
      <alignment horizontal="center" vertical="center" wrapText="1" shrinkToFit="1" readingOrder="2"/>
    </xf>
    <xf numFmtId="0" fontId="4" fillId="8" borderId="6" xfId="0" applyFont="1" applyFill="1" applyBorder="1" applyAlignment="1">
      <alignment horizontal="center" vertical="center" wrapText="1" shrinkToFit="1" readingOrder="2"/>
    </xf>
    <xf numFmtId="0" fontId="4" fillId="8" borderId="7" xfId="0" applyFont="1" applyFill="1" applyBorder="1" applyAlignment="1">
      <alignment horizontal="center" vertical="center" wrapText="1" shrinkToFit="1" readingOrder="2"/>
    </xf>
    <xf numFmtId="0" fontId="4" fillId="8" borderId="2" xfId="0" applyFont="1" applyFill="1" applyBorder="1" applyAlignment="1">
      <alignment horizontal="center" vertical="center" wrapText="1" shrinkToFit="1" readingOrder="2"/>
    </xf>
    <xf numFmtId="0" fontId="3" fillId="4" borderId="1" xfId="0" applyFont="1" applyFill="1" applyBorder="1" applyAlignment="1">
      <alignment horizontal="center" vertical="center" shrinkToFit="1" readingOrder="2"/>
    </xf>
    <xf numFmtId="0" fontId="3" fillId="4" borderId="6" xfId="0" applyFont="1" applyFill="1" applyBorder="1" applyAlignment="1">
      <alignment horizontal="center" vertical="center" shrinkToFit="1" readingOrder="2"/>
    </xf>
    <xf numFmtId="0" fontId="3" fillId="4" borderId="7" xfId="0" applyFont="1" applyFill="1" applyBorder="1" applyAlignment="1">
      <alignment horizontal="center" vertical="center" shrinkToFit="1" readingOrder="2"/>
    </xf>
    <xf numFmtId="0" fontId="4" fillId="5" borderId="1" xfId="0" applyFont="1" applyFill="1" applyBorder="1" applyAlignment="1">
      <alignment horizontal="center" vertical="center" shrinkToFit="1" readingOrder="2"/>
    </xf>
    <xf numFmtId="0" fontId="4" fillId="5" borderId="6" xfId="0" applyFont="1" applyFill="1" applyBorder="1" applyAlignment="1">
      <alignment horizontal="center" vertical="center" shrinkToFit="1" readingOrder="2"/>
    </xf>
    <xf numFmtId="0" fontId="4" fillId="5" borderId="7" xfId="0" applyFont="1" applyFill="1" applyBorder="1" applyAlignment="1">
      <alignment horizontal="center" vertical="center" shrinkToFit="1" readingOrder="2"/>
    </xf>
    <xf numFmtId="0" fontId="3" fillId="5" borderId="1" xfId="0" applyFont="1" applyFill="1" applyBorder="1" applyAlignment="1">
      <alignment horizontal="center" vertical="center" shrinkToFit="1" readingOrder="2"/>
    </xf>
    <xf numFmtId="0" fontId="3" fillId="5" borderId="6" xfId="0" applyFont="1" applyFill="1" applyBorder="1" applyAlignment="1">
      <alignment horizontal="center" vertical="center" shrinkToFit="1" readingOrder="2"/>
    </xf>
    <xf numFmtId="0" fontId="3" fillId="5" borderId="7" xfId="0" applyFont="1" applyFill="1" applyBorder="1" applyAlignment="1">
      <alignment horizontal="center" vertical="center" shrinkToFit="1" readingOrder="2"/>
    </xf>
    <xf numFmtId="0" fontId="8" fillId="8" borderId="20" xfId="0" applyFont="1" applyFill="1" applyBorder="1" applyAlignment="1">
      <alignment horizontal="center" vertical="center" shrinkToFit="1" readingOrder="2"/>
    </xf>
    <xf numFmtId="0" fontId="8" fillId="8" borderId="21" xfId="0" applyFont="1" applyFill="1" applyBorder="1" applyAlignment="1">
      <alignment horizontal="center" vertical="center" shrinkToFit="1" readingOrder="2"/>
    </xf>
    <xf numFmtId="0" fontId="8" fillId="8" borderId="22" xfId="0" applyFont="1" applyFill="1" applyBorder="1" applyAlignment="1">
      <alignment horizontal="center" vertical="center" shrinkToFit="1" readingOrder="2"/>
    </xf>
    <xf numFmtId="0" fontId="8" fillId="8" borderId="19" xfId="0" applyFont="1" applyFill="1" applyBorder="1" applyAlignment="1">
      <alignment horizontal="center" vertical="center" shrinkToFit="1" readingOrder="2"/>
    </xf>
    <xf numFmtId="0" fontId="8" fillId="8" borderId="0" xfId="0" applyFont="1" applyFill="1" applyBorder="1" applyAlignment="1">
      <alignment horizontal="center" vertical="center" shrinkToFit="1" readingOrder="2"/>
    </xf>
    <xf numFmtId="0" fontId="8" fillId="8" borderId="23" xfId="0" applyFont="1" applyFill="1" applyBorder="1" applyAlignment="1">
      <alignment horizontal="center" vertical="center" shrinkToFit="1" readingOrder="2"/>
    </xf>
    <xf numFmtId="0" fontId="8" fillId="8" borderId="24" xfId="0" applyFont="1" applyFill="1" applyBorder="1" applyAlignment="1">
      <alignment horizontal="center" vertical="center" shrinkToFit="1" readingOrder="2"/>
    </xf>
    <xf numFmtId="0" fontId="8" fillId="8" borderId="25" xfId="0" applyFont="1" applyFill="1" applyBorder="1" applyAlignment="1">
      <alignment horizontal="center" vertical="center" shrinkToFit="1" readingOrder="2"/>
    </xf>
    <xf numFmtId="164" fontId="4" fillId="0" borderId="2" xfId="0" applyNumberFormat="1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164" fontId="4" fillId="6" borderId="2" xfId="0" applyNumberFormat="1" applyFont="1" applyFill="1" applyBorder="1" applyAlignment="1">
      <alignment horizontal="center" vertical="center" readingOrder="2"/>
    </xf>
    <xf numFmtId="0" fontId="4" fillId="6" borderId="2" xfId="0" applyFont="1" applyFill="1" applyBorder="1" applyAlignment="1">
      <alignment horizontal="center" vertical="center" readingOrder="2"/>
    </xf>
    <xf numFmtId="0" fontId="9" fillId="8" borderId="1" xfId="0" applyFont="1" applyFill="1" applyBorder="1" applyAlignment="1">
      <alignment horizontal="center" vertical="center" shrinkToFit="1" readingOrder="2"/>
    </xf>
    <xf numFmtId="0" fontId="9" fillId="8" borderId="6" xfId="0" applyFont="1" applyFill="1" applyBorder="1" applyAlignment="1">
      <alignment horizontal="center" vertical="center" shrinkToFit="1" readingOrder="2"/>
    </xf>
    <xf numFmtId="0" fontId="9" fillId="8" borderId="7" xfId="0" applyFont="1" applyFill="1" applyBorder="1" applyAlignment="1">
      <alignment horizontal="center" vertical="center" shrinkToFit="1" readingOrder="2"/>
    </xf>
    <xf numFmtId="164" fontId="4" fillId="3" borderId="2" xfId="0" applyNumberFormat="1" applyFont="1" applyFill="1" applyBorder="1" applyAlignment="1">
      <alignment horizontal="center" vertical="center" readingOrder="2"/>
    </xf>
    <xf numFmtId="0" fontId="4" fillId="3" borderId="2" xfId="0" applyFont="1" applyFill="1" applyBorder="1" applyAlignment="1">
      <alignment horizontal="center" vertical="center" readingOrder="2"/>
    </xf>
    <xf numFmtId="164" fontId="4" fillId="0" borderId="1" xfId="0" applyNumberFormat="1" applyFont="1" applyBorder="1" applyAlignment="1">
      <alignment horizontal="center" vertical="center" readingOrder="2"/>
    </xf>
    <xf numFmtId="164" fontId="4" fillId="0" borderId="6" xfId="0" applyNumberFormat="1" applyFont="1" applyBorder="1" applyAlignment="1">
      <alignment horizontal="center" vertical="center" readingOrder="2"/>
    </xf>
    <xf numFmtId="164" fontId="4" fillId="6" borderId="1" xfId="0" applyNumberFormat="1" applyFont="1" applyFill="1" applyBorder="1" applyAlignment="1">
      <alignment horizontal="center" vertical="center" readingOrder="2"/>
    </xf>
    <xf numFmtId="0" fontId="4" fillId="6" borderId="6" xfId="0" applyFont="1" applyFill="1" applyBorder="1" applyAlignment="1">
      <alignment horizontal="center" vertical="center" readingOrder="2"/>
    </xf>
    <xf numFmtId="0" fontId="4" fillId="6" borderId="7" xfId="0" applyFont="1" applyFill="1" applyBorder="1" applyAlignment="1">
      <alignment horizontal="center" vertical="center" readingOrder="2"/>
    </xf>
    <xf numFmtId="0" fontId="1" fillId="8" borderId="4" xfId="0" applyFont="1" applyFill="1" applyBorder="1" applyAlignment="1">
      <alignment horizontal="center" vertical="center" textRotation="135" readingOrder="2"/>
    </xf>
    <xf numFmtId="0" fontId="1" fillId="8" borderId="3" xfId="0" applyFont="1" applyFill="1" applyBorder="1" applyAlignment="1">
      <alignment horizontal="center" vertical="center" textRotation="135" readingOrder="2"/>
    </xf>
    <xf numFmtId="0" fontId="1" fillId="8" borderId="5" xfId="0" applyFont="1" applyFill="1" applyBorder="1" applyAlignment="1">
      <alignment horizontal="center" vertical="center" textRotation="135" readingOrder="2"/>
    </xf>
    <xf numFmtId="0" fontId="4" fillId="0" borderId="0" xfId="0" applyFont="1" applyAlignment="1">
      <alignment horizontal="center" shrinkToFit="1"/>
    </xf>
    <xf numFmtId="164" fontId="2" fillId="6" borderId="4" xfId="0" applyNumberFormat="1" applyFont="1" applyFill="1" applyBorder="1" applyAlignment="1">
      <alignment horizontal="center" vertical="center" textRotation="135" shrinkToFit="1" readingOrder="2"/>
    </xf>
    <xf numFmtId="164" fontId="2" fillId="6" borderId="3" xfId="0" applyNumberFormat="1" applyFont="1" applyFill="1" applyBorder="1" applyAlignment="1">
      <alignment horizontal="center" vertical="center" textRotation="135" shrinkToFit="1" readingOrder="2"/>
    </xf>
    <xf numFmtId="164" fontId="2" fillId="6" borderId="5" xfId="0" applyNumberFormat="1" applyFont="1" applyFill="1" applyBorder="1" applyAlignment="1">
      <alignment horizontal="center" vertical="center" textRotation="135" shrinkToFit="1" readingOrder="2"/>
    </xf>
    <xf numFmtId="0" fontId="3" fillId="0" borderId="4" xfId="0" applyFont="1" applyBorder="1" applyAlignment="1">
      <alignment horizontal="center" vertical="center" textRotation="135" readingOrder="2"/>
    </xf>
    <xf numFmtId="0" fontId="3" fillId="0" borderId="3" xfId="0" applyFont="1" applyBorder="1" applyAlignment="1">
      <alignment horizontal="center" vertical="center" textRotation="135" readingOrder="2"/>
    </xf>
    <xf numFmtId="0" fontId="3" fillId="0" borderId="5" xfId="0" applyFont="1" applyBorder="1" applyAlignment="1">
      <alignment horizontal="center" vertical="center" textRotation="135" readingOrder="2"/>
    </xf>
    <xf numFmtId="0" fontId="1" fillId="5" borderId="4" xfId="0" applyFont="1" applyFill="1" applyBorder="1" applyAlignment="1">
      <alignment horizontal="center" vertical="center" textRotation="135" shrinkToFit="1" readingOrder="2"/>
    </xf>
    <xf numFmtId="0" fontId="1" fillId="5" borderId="3" xfId="0" applyFont="1" applyFill="1" applyBorder="1" applyAlignment="1">
      <alignment horizontal="center" vertical="center" textRotation="135" shrinkToFit="1" readingOrder="2"/>
    </xf>
    <xf numFmtId="0" fontId="1" fillId="5" borderId="5" xfId="0" applyFont="1" applyFill="1" applyBorder="1" applyAlignment="1">
      <alignment horizontal="center" vertical="center" textRotation="135" shrinkToFit="1" readingOrder="2"/>
    </xf>
    <xf numFmtId="0" fontId="1" fillId="4" borderId="1" xfId="0" applyFont="1" applyFill="1" applyBorder="1" applyAlignment="1">
      <alignment horizontal="center" shrinkToFit="1" readingOrder="2"/>
    </xf>
    <xf numFmtId="0" fontId="1" fillId="4" borderId="6" xfId="0" applyFont="1" applyFill="1" applyBorder="1" applyAlignment="1">
      <alignment horizontal="center" shrinkToFit="1" readingOrder="2"/>
    </xf>
    <xf numFmtId="0" fontId="1" fillId="4" borderId="7" xfId="0" applyFont="1" applyFill="1" applyBorder="1" applyAlignment="1">
      <alignment horizontal="center" shrinkToFit="1" readingOrder="2"/>
    </xf>
    <xf numFmtId="0" fontId="2" fillId="5" borderId="4" xfId="0" applyFont="1" applyFill="1" applyBorder="1" applyAlignment="1">
      <alignment horizontal="center" vertical="center" wrapText="1" shrinkToFit="1" readingOrder="2"/>
    </xf>
    <xf numFmtId="0" fontId="2" fillId="5" borderId="3" xfId="0" applyFont="1" applyFill="1" applyBorder="1" applyAlignment="1">
      <alignment horizontal="center" vertical="center" wrapText="1" shrinkToFit="1" readingOrder="2"/>
    </xf>
    <xf numFmtId="0" fontId="2" fillId="5" borderId="5" xfId="0" applyFont="1" applyFill="1" applyBorder="1" applyAlignment="1">
      <alignment horizontal="center" vertical="center" wrapText="1" shrinkToFit="1" readingOrder="2"/>
    </xf>
    <xf numFmtId="0" fontId="2" fillId="5" borderId="4" xfId="0" applyFont="1" applyFill="1" applyBorder="1" applyAlignment="1">
      <alignment horizontal="center" vertical="center" textRotation="135" shrinkToFit="1" readingOrder="2"/>
    </xf>
    <xf numFmtId="0" fontId="2" fillId="5" borderId="3" xfId="0" applyFont="1" applyFill="1" applyBorder="1" applyAlignment="1">
      <alignment horizontal="center" vertical="center" textRotation="135" shrinkToFit="1" readingOrder="2"/>
    </xf>
    <xf numFmtId="0" fontId="2" fillId="5" borderId="5" xfId="0" applyFont="1" applyFill="1" applyBorder="1" applyAlignment="1">
      <alignment horizontal="center" vertical="center" textRotation="135" shrinkToFit="1" readingOrder="2"/>
    </xf>
    <xf numFmtId="0" fontId="1" fillId="2" borderId="1" xfId="0" applyFont="1" applyFill="1" applyBorder="1" applyAlignment="1">
      <alignment horizontal="center" shrinkToFit="1" readingOrder="2"/>
    </xf>
    <xf numFmtId="0" fontId="1" fillId="2" borderId="6" xfId="0" applyFont="1" applyFill="1" applyBorder="1" applyAlignment="1">
      <alignment horizontal="center" shrinkToFit="1" readingOrder="2"/>
    </xf>
    <xf numFmtId="0" fontId="1" fillId="2" borderId="7" xfId="0" applyFont="1" applyFill="1" applyBorder="1" applyAlignment="1">
      <alignment horizontal="center" shrinkToFit="1" readingOrder="2"/>
    </xf>
    <xf numFmtId="0" fontId="1" fillId="0" borderId="4" xfId="0" applyFont="1" applyBorder="1" applyAlignment="1">
      <alignment horizontal="center" vertical="center" textRotation="135" readingOrder="2"/>
    </xf>
    <xf numFmtId="0" fontId="1" fillId="0" borderId="3" xfId="0" applyFont="1" applyBorder="1" applyAlignment="1">
      <alignment horizontal="center" vertical="center" textRotation="135" readingOrder="2"/>
    </xf>
    <xf numFmtId="0" fontId="1" fillId="0" borderId="5" xfId="0" applyFont="1" applyBorder="1" applyAlignment="1">
      <alignment horizontal="center" vertical="center" textRotation="135" readingOrder="2"/>
    </xf>
    <xf numFmtId="0" fontId="1" fillId="8" borderId="1" xfId="0" applyFont="1" applyFill="1" applyBorder="1" applyAlignment="1">
      <alignment horizontal="center" shrinkToFit="1" readingOrder="2"/>
    </xf>
    <xf numFmtId="0" fontId="1" fillId="8" borderId="6" xfId="0" applyFont="1" applyFill="1" applyBorder="1" applyAlignment="1">
      <alignment horizontal="center" shrinkToFit="1" readingOrder="2"/>
    </xf>
    <xf numFmtId="0" fontId="1" fillId="8" borderId="7" xfId="0" applyFont="1" applyFill="1" applyBorder="1" applyAlignment="1">
      <alignment horizontal="center" shrinkToFi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worksheet" Target="worksheets/sheet8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2.xml"/><Relationship Id="rId12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6.xml"/><Relationship Id="rId5" Type="http://schemas.openxmlformats.org/officeDocument/2006/relationships/chartsheet" Target="chartsheets/sheet4.xml"/><Relationship Id="rId15" Type="http://schemas.openxmlformats.org/officeDocument/2006/relationships/styles" Target="styles.xml"/><Relationship Id="rId10" Type="http://schemas.openxmlformats.org/officeDocument/2006/relationships/worksheet" Target="worksheets/sheet5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JO"/>
              <a:t>علامات التقييم للمديريات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زيارة!$AF$1</c:f>
              <c:strCache>
                <c:ptCount val="1"/>
                <c:pt idx="0">
                  <c:v>المجموع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زيارة!$B$2:$B$45</c15:sqref>
                  </c15:fullRef>
                </c:ext>
              </c:extLst>
              <c:f>زيارة!$B$4:$B$45</c:f>
              <c:strCache>
                <c:ptCount val="42"/>
                <c:pt idx="0">
                  <c:v>لواء بني كنانة</c:v>
                </c:pt>
                <c:pt idx="1">
                  <c:v>لواءي الطيبة والوسطية</c:v>
                </c:pt>
                <c:pt idx="2">
                  <c:v>محافظة عجلون</c:v>
                </c:pt>
                <c:pt idx="3">
                  <c:v>المزار الشمالي</c:v>
                </c:pt>
                <c:pt idx="4">
                  <c:v>لواء قصبة عمان</c:v>
                </c:pt>
                <c:pt idx="5">
                  <c:v>لواء وادي السير</c:v>
                </c:pt>
                <c:pt idx="6">
                  <c:v>لواء سحاب</c:v>
                </c:pt>
                <c:pt idx="7">
                  <c:v>لواء الجيزة</c:v>
                </c:pt>
                <c:pt idx="8">
                  <c:v>لواء قصبة مادبا</c:v>
                </c:pt>
                <c:pt idx="9">
                  <c:v>لواء ناعور</c:v>
                </c:pt>
                <c:pt idx="10">
                  <c:v>لواء الموقر</c:v>
                </c:pt>
                <c:pt idx="11">
                  <c:v>لواء ذيبان</c:v>
                </c:pt>
                <c:pt idx="12">
                  <c:v>منطقة السلط</c:v>
                </c:pt>
                <c:pt idx="13">
                  <c:v>لواء دير علا</c:v>
                </c:pt>
                <c:pt idx="14">
                  <c:v>لواء بني عبيد</c:v>
                </c:pt>
                <c:pt idx="15">
                  <c:v>الأغوار الشمالية</c:v>
                </c:pt>
                <c:pt idx="16">
                  <c:v>لواء الكورة</c:v>
                </c:pt>
                <c:pt idx="17">
                  <c:v>محافظة جرش</c:v>
                </c:pt>
                <c:pt idx="18">
                  <c:v>البادية الشمالية الشرقية</c:v>
                </c:pt>
                <c:pt idx="19">
                  <c:v>منطقة الكرك</c:v>
                </c:pt>
                <c:pt idx="20">
                  <c:v>لواء الأغوار الجنوبية</c:v>
                </c:pt>
                <c:pt idx="21">
                  <c:v>منطقة القصر</c:v>
                </c:pt>
                <c:pt idx="22">
                  <c:v>لواء بصيرا</c:v>
                </c:pt>
                <c:pt idx="23">
                  <c:v>منطقة الطفيلة</c:v>
                </c:pt>
                <c:pt idx="24">
                  <c:v>لواء القويسمة</c:v>
                </c:pt>
                <c:pt idx="25">
                  <c:v>لواء عين الباشا</c:v>
                </c:pt>
                <c:pt idx="26">
                  <c:v>الزرقاء الثانية</c:v>
                </c:pt>
                <c:pt idx="27">
                  <c:v>لواء ماركا</c:v>
                </c:pt>
                <c:pt idx="28">
                  <c:v>الشونة الجنوبية</c:v>
                </c:pt>
                <c:pt idx="29">
                  <c:v>البادية الشمالية الغربية</c:v>
                </c:pt>
                <c:pt idx="30">
                  <c:v>لواء الجامعة</c:v>
                </c:pt>
                <c:pt idx="31">
                  <c:v>الزرقاء الأولى</c:v>
                </c:pt>
                <c:pt idx="32">
                  <c:v>لواء الرصيفة</c:v>
                </c:pt>
                <c:pt idx="33">
                  <c:v>البادية الجنوبية</c:v>
                </c:pt>
                <c:pt idx="34">
                  <c:v>منطقة معان</c:v>
                </c:pt>
                <c:pt idx="35">
                  <c:v>لواء الرمثا</c:v>
                </c:pt>
                <c:pt idx="36">
                  <c:v>قصبة اربد</c:v>
                </c:pt>
                <c:pt idx="37">
                  <c:v>قصبة المفرق</c:v>
                </c:pt>
                <c:pt idx="38">
                  <c:v>العقبة</c:v>
                </c:pt>
                <c:pt idx="39">
                  <c:v>المزار الجنوبي</c:v>
                </c:pt>
                <c:pt idx="40">
                  <c:v>لواء البتراء</c:v>
                </c:pt>
                <c:pt idx="41">
                  <c:v>لواء الشوبك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زيارة!$AF$2:$AF$45</c15:sqref>
                  </c15:fullRef>
                </c:ext>
              </c:extLst>
              <c:f>زيارة!$AF$4:$AF$45</c:f>
              <c:numCache>
                <c:formatCode>General</c:formatCode>
                <c:ptCount val="42"/>
                <c:pt idx="0">
                  <c:v>65</c:v>
                </c:pt>
                <c:pt idx="1">
                  <c:v>89</c:v>
                </c:pt>
                <c:pt idx="2">
                  <c:v>59</c:v>
                </c:pt>
                <c:pt idx="3">
                  <c:v>64</c:v>
                </c:pt>
                <c:pt idx="4">
                  <c:v>71</c:v>
                </c:pt>
                <c:pt idx="5">
                  <c:v>69</c:v>
                </c:pt>
                <c:pt idx="6">
                  <c:v>70</c:v>
                </c:pt>
                <c:pt idx="7">
                  <c:v>80</c:v>
                </c:pt>
                <c:pt idx="8">
                  <c:v>85</c:v>
                </c:pt>
                <c:pt idx="9">
                  <c:v>80</c:v>
                </c:pt>
                <c:pt idx="10">
                  <c:v>93</c:v>
                </c:pt>
                <c:pt idx="11">
                  <c:v>75</c:v>
                </c:pt>
                <c:pt idx="12">
                  <c:v>88</c:v>
                </c:pt>
                <c:pt idx="13">
                  <c:v>73</c:v>
                </c:pt>
                <c:pt idx="14">
                  <c:v>87</c:v>
                </c:pt>
                <c:pt idx="15">
                  <c:v>74</c:v>
                </c:pt>
                <c:pt idx="16">
                  <c:v>78</c:v>
                </c:pt>
                <c:pt idx="17">
                  <c:v>71</c:v>
                </c:pt>
                <c:pt idx="18">
                  <c:v>80</c:v>
                </c:pt>
                <c:pt idx="19">
                  <c:v>89</c:v>
                </c:pt>
                <c:pt idx="20">
                  <c:v>68</c:v>
                </c:pt>
                <c:pt idx="21">
                  <c:v>69</c:v>
                </c:pt>
                <c:pt idx="22">
                  <c:v>93</c:v>
                </c:pt>
                <c:pt idx="23">
                  <c:v>78</c:v>
                </c:pt>
                <c:pt idx="24">
                  <c:v>85</c:v>
                </c:pt>
                <c:pt idx="25">
                  <c:v>91</c:v>
                </c:pt>
                <c:pt idx="26">
                  <c:v>87</c:v>
                </c:pt>
                <c:pt idx="27">
                  <c:v>78</c:v>
                </c:pt>
                <c:pt idx="28">
                  <c:v>74</c:v>
                </c:pt>
                <c:pt idx="29">
                  <c:v>88</c:v>
                </c:pt>
                <c:pt idx="30">
                  <c:v>71</c:v>
                </c:pt>
                <c:pt idx="31">
                  <c:v>53</c:v>
                </c:pt>
                <c:pt idx="32">
                  <c:v>78</c:v>
                </c:pt>
                <c:pt idx="33">
                  <c:v>82</c:v>
                </c:pt>
                <c:pt idx="34">
                  <c:v>78</c:v>
                </c:pt>
                <c:pt idx="35">
                  <c:v>96</c:v>
                </c:pt>
                <c:pt idx="36">
                  <c:v>87</c:v>
                </c:pt>
                <c:pt idx="37">
                  <c:v>95</c:v>
                </c:pt>
                <c:pt idx="38">
                  <c:v>81</c:v>
                </c:pt>
                <c:pt idx="39">
                  <c:v>90</c:v>
                </c:pt>
                <c:pt idx="40">
                  <c:v>87</c:v>
                </c:pt>
                <c:pt idx="41">
                  <c:v>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75"/>
        <c:shape val="box"/>
        <c:axId val="251786656"/>
        <c:axId val="251782344"/>
        <c:axId val="0"/>
      </c:bar3DChart>
      <c:catAx>
        <c:axId val="25178665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JO"/>
                  <a:t>المديرية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82344"/>
        <c:crosses val="autoZero"/>
        <c:auto val="1"/>
        <c:lblAlgn val="ctr"/>
        <c:lblOffset val="100"/>
        <c:noMultiLvlLbl val="0"/>
      </c:catAx>
      <c:valAx>
        <c:axId val="251782344"/>
        <c:scaling>
          <c:orientation val="minMax"/>
        </c:scaling>
        <c:delete val="0"/>
        <c:axPos val="r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JO" sz="1200"/>
                  <a:t>العلامة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8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JO" sz="2800" b="1"/>
              <a:t>المتوسط للمجالات على مستوى المديريات بالمملكة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2978142076502733"/>
                  <c:y val="-4.6025104602510462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55752"/>
                        <a:gd name="adj2" fmla="val -117031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زيارة!$G$1:$AE$1</c15:sqref>
                  </c15:fullRef>
                </c:ext>
              </c:extLst>
              <c:f>(زيارة!$G$1,زيارة!$W$1,زيارة!$AC$1)</c:f>
              <c:strCache>
                <c:ptCount val="3"/>
                <c:pt idx="0">
                  <c:v>التخطيط والتميز</c:v>
                </c:pt>
                <c:pt idx="1">
                  <c:v>المتابعة والتقييم</c:v>
                </c:pt>
                <c:pt idx="2">
                  <c:v>التعلم عن بعد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زيارة!$G$48:$AE$48</c15:sqref>
                  </c15:fullRef>
                </c:ext>
              </c:extLst>
              <c:f>(زيارة!$G$48,زيارة!$W$48,زيارة!$AC$48)</c:f>
              <c:numCache>
                <c:formatCode>General</c:formatCode>
                <c:ptCount val="3"/>
                <c:pt idx="0" formatCode="0.0">
                  <c:v>3.1896258503401369</c:v>
                </c:pt>
                <c:pt idx="1" formatCode="0.0">
                  <c:v>3.2619047619047614</c:v>
                </c:pt>
                <c:pt idx="2" formatCode="0.0">
                  <c:v>2.9047619047619051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زيارة!$H$48</c15:sqref>
                  <c15:spPr xmlns:c15="http://schemas.microsoft.com/office/drawing/2012/chart"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زيارة!$I$48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زيارة!$J$48</c15:sqref>
                  <c15:spPr xmlns:c15="http://schemas.microsoft.com/office/drawing/2012/chart"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زيارة!$K$48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زيارة!$L$48</c15:sqref>
                  <c15:spPr xmlns:c15="http://schemas.microsoft.com/office/drawing/2012/chart"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زيارة!$M$48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زيارة!$N$48</c15:sqref>
                  <c15:spPr xmlns:c15="http://schemas.microsoft.com/office/drawing/2012/chart"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زيارة!$O$48</c15:sqref>
                  <c15:spPr xmlns:c15="http://schemas.microsoft.com/office/drawing/2012/chart"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زيارة!$P$48</c15:sqref>
                  <c15:spPr xmlns:c15="http://schemas.microsoft.com/office/drawing/2012/chart"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زيارة!$Q$48</c15:sqref>
                  <c15:spPr xmlns:c15="http://schemas.microsoft.com/office/drawing/2012/chart"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زيارة!$R$48</c15:sqref>
                  <c15:spPr xmlns:c15="http://schemas.microsoft.com/office/drawing/2012/chart"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زيارة!$S$48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زيارة!$T$48</c15:sqref>
                  <c15:spPr xmlns:c15="http://schemas.microsoft.com/office/drawing/2012/chart"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زيارة!$U$48</c15:sqref>
                  <c15:spPr xmlns:c15="http://schemas.microsoft.com/office/drawing/2012/chart"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زيارة!$V$48</c15:sqref>
                  <c15:spPr xmlns:c15="http://schemas.microsoft.com/office/drawing/2012/chart"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زيارة!$X$48</c15:sqref>
                  <c15:spPr xmlns:c15="http://schemas.microsoft.com/office/drawing/2012/chart"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زيارة!$Y$48</c15:sqref>
                  <c15:spPr xmlns:c15="http://schemas.microsoft.com/office/drawing/2012/chart">
                    <a:solidFill>
                      <a:schemeClr val="accent1">
                        <a:lumMod val="8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زيارة!$Z$48</c15:sqref>
                  <c15:spPr xmlns:c15="http://schemas.microsoft.com/office/drawing/2012/chart">
                    <a:solidFill>
                      <a:schemeClr val="accent2">
                        <a:lumMod val="8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زيارة!$AA$48</c15:sqref>
                  <c15:spPr xmlns:c15="http://schemas.microsoft.com/office/drawing/2012/chart">
                    <a:solidFill>
                      <a:schemeClr val="accent3">
                        <a:lumMod val="8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زيارة!$AB$48</c15:sqref>
                  <c15:spPr xmlns:c15="http://schemas.microsoft.com/office/drawing/2012/chart">
                    <a:solidFill>
                      <a:schemeClr val="accent4">
                        <a:lumMod val="8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زيارة!$AD$48</c15:sqref>
                  <c15:spPr xmlns:c15="http://schemas.microsoft.com/office/drawing/2012/chart">
                    <a:solidFill>
                      <a:schemeClr val="accent6">
                        <a:lumMod val="8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زيارة!$AE$48</c15:sqref>
                  <c15:spPr xmlns:c15="http://schemas.microsoft.com/office/drawing/2012/chart"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6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JO" sz="1800" b="1" i="0" baseline="0">
                <a:effectLst/>
              </a:rPr>
              <a:t>المتوسط للجوانب على مستوى المديريات بالمملكة</a:t>
            </a:r>
            <a:endParaRPr lang="ar-JO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زيارة!$G$2:$AC$2</c15:sqref>
                  </c15:fullRef>
                </c:ext>
              </c:extLst>
              <c:f>(زيارة!$G$2,زيارة!$L$2,زيارة!$S$2,زيارة!$W$2,زيارة!$AA$2:$AC$2)</c:f>
              <c:strCache>
                <c:ptCount val="7"/>
                <c:pt idx="0">
                  <c:v>جمع الحاجات وتلبيتها</c:v>
                </c:pt>
                <c:pt idx="1">
                  <c:v>أداء رئيس القسم والمشرفين التربويين</c:v>
                </c:pt>
                <c:pt idx="2">
                  <c:v>الخطة التطويرية والشراكة المجتمعية</c:v>
                </c:pt>
                <c:pt idx="3">
                  <c:v>متابعة وتقييم برامج التنمية المهنية</c:v>
                </c:pt>
                <c:pt idx="4">
                  <c:v>امتحانات برامج التنمية المهنية</c:v>
                </c:pt>
                <c:pt idx="5">
                  <c:v>شهادات برامج التنمية المهنية</c:v>
                </c:pt>
                <c:pt idx="6">
                  <c:v>التعلم عن بعد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زيارة!$G$47:$AE$47</c15:sqref>
                  </c15:fullRef>
                </c:ext>
              </c:extLst>
              <c:f>(زيارة!$G$47,زيارة!$L$47,زيارة!$S$47,زيارة!$W$47,زيارة!$AA$47:$AC$47)</c:f>
              <c:numCache>
                <c:formatCode>General</c:formatCode>
                <c:ptCount val="7"/>
                <c:pt idx="0" formatCode="0.0">
                  <c:v>3.1904761904761907</c:v>
                </c:pt>
                <c:pt idx="1" formatCode="0.0">
                  <c:v>3.2891156462585038</c:v>
                </c:pt>
                <c:pt idx="2" formatCode="0.0">
                  <c:v>3.0892857142857144</c:v>
                </c:pt>
                <c:pt idx="3" formatCode="0.0">
                  <c:v>3.0952380952380953</c:v>
                </c:pt>
                <c:pt idx="4" formatCode="0.0">
                  <c:v>3.3809523809523809</c:v>
                </c:pt>
                <c:pt idx="5" formatCode="0.0">
                  <c:v>3.3095238095238093</c:v>
                </c:pt>
                <c:pt idx="6" formatCode="0.0">
                  <c:v>2.9047619047619051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زيارة!$G$2:$AC$2</c15:sqref>
                  </c15:fullRef>
                </c:ext>
              </c:extLst>
              <c:f>(زيارة!$G$2,زيارة!$L$2,زيارة!$S$2,زيارة!$W$2,زيارة!$AA$2:$AC$2)</c:f>
              <c:strCache>
                <c:ptCount val="7"/>
                <c:pt idx="0">
                  <c:v>جمع الحاجات وتلبيتها</c:v>
                </c:pt>
                <c:pt idx="5">
                  <c:v>أداء رئيس القسم والمشرفين التربويين</c:v>
                </c:pt>
                <c:pt idx="12">
                  <c:v>الخطة التطويرية والشراكة المجتمعية</c:v>
                </c:pt>
                <c:pt idx="16">
                  <c:v>متابعة وتقييم برامج التنمية المهنية</c:v>
                </c:pt>
                <c:pt idx="20">
                  <c:v>امتحانات برامج التنمية المهنية</c:v>
                </c:pt>
                <c:pt idx="21">
                  <c:v>شهادات برامج التنمية المهنية</c:v>
                </c:pt>
                <c:pt idx="22">
                  <c:v>التعلم عن بعد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زيارة!$AE$2</c15:sqref>
                  </c15:fullRef>
                </c:ext>
              </c:extLst>
              <c:f>زيارة!$AE$2</c:f>
              <c:numCache>
                <c:formatCode>General</c:formatCode>
                <c:ptCount val="1"/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1787048"/>
        <c:axId val="251787440"/>
      </c:barChart>
      <c:catAx>
        <c:axId val="2517870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87440"/>
        <c:crosses val="autoZero"/>
        <c:auto val="1"/>
        <c:lblAlgn val="ctr"/>
        <c:lblOffset val="100"/>
        <c:noMultiLvlLbl val="0"/>
      </c:catAx>
      <c:valAx>
        <c:axId val="2517874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JO" sz="1100" b="1"/>
                  <a:t>العلامة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87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JO" sz="1800" b="1"/>
              <a:t>متوسط معايير التقييم على مستوى المديريات بالمملكة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زيارة!$G$3:$AE$3</c:f>
              <c:strCache>
                <c:ptCount val="25"/>
                <c:pt idx="0">
                  <c:v>ف1</c:v>
                </c:pt>
                <c:pt idx="1">
                  <c:v>ف2</c:v>
                </c:pt>
                <c:pt idx="2">
                  <c:v>ف3</c:v>
                </c:pt>
                <c:pt idx="3">
                  <c:v>ف4</c:v>
                </c:pt>
                <c:pt idx="4">
                  <c:v>ف5</c:v>
                </c:pt>
                <c:pt idx="5">
                  <c:v>ف6</c:v>
                </c:pt>
                <c:pt idx="6">
                  <c:v>ف7</c:v>
                </c:pt>
                <c:pt idx="7">
                  <c:v>ف8</c:v>
                </c:pt>
                <c:pt idx="8">
                  <c:v>ف9</c:v>
                </c:pt>
                <c:pt idx="9">
                  <c:v>ف10</c:v>
                </c:pt>
                <c:pt idx="10">
                  <c:v>ف11</c:v>
                </c:pt>
                <c:pt idx="11">
                  <c:v>ف12</c:v>
                </c:pt>
                <c:pt idx="12">
                  <c:v>ف13</c:v>
                </c:pt>
                <c:pt idx="13">
                  <c:v>ف14</c:v>
                </c:pt>
                <c:pt idx="14">
                  <c:v>ف15</c:v>
                </c:pt>
                <c:pt idx="15">
                  <c:v>ف16</c:v>
                </c:pt>
                <c:pt idx="16">
                  <c:v>ف17</c:v>
                </c:pt>
                <c:pt idx="17">
                  <c:v>ف18</c:v>
                </c:pt>
                <c:pt idx="18">
                  <c:v>ف19</c:v>
                </c:pt>
                <c:pt idx="19">
                  <c:v>ف20</c:v>
                </c:pt>
                <c:pt idx="20">
                  <c:v>ف21</c:v>
                </c:pt>
                <c:pt idx="21">
                  <c:v>ف22</c:v>
                </c:pt>
                <c:pt idx="22">
                  <c:v>ف23</c:v>
                </c:pt>
                <c:pt idx="23">
                  <c:v>ف24</c:v>
                </c:pt>
                <c:pt idx="24">
                  <c:v>ف25</c:v>
                </c:pt>
              </c:strCache>
            </c:strRef>
          </c:cat>
          <c:val>
            <c:numRef>
              <c:f>زيارة!$G$46:$AE$46</c:f>
              <c:numCache>
                <c:formatCode>0.0</c:formatCode>
                <c:ptCount val="25"/>
                <c:pt idx="0">
                  <c:v>3.1666666666666665</c:v>
                </c:pt>
                <c:pt idx="1">
                  <c:v>2.9761904761904763</c:v>
                </c:pt>
                <c:pt idx="2">
                  <c:v>3.8333333333333335</c:v>
                </c:pt>
                <c:pt idx="3">
                  <c:v>3.0952380952380953</c:v>
                </c:pt>
                <c:pt idx="4">
                  <c:v>2.8809523809523809</c:v>
                </c:pt>
                <c:pt idx="5">
                  <c:v>2.6666666666666665</c:v>
                </c:pt>
                <c:pt idx="6">
                  <c:v>2.7619047619047619</c:v>
                </c:pt>
                <c:pt idx="7">
                  <c:v>3.4761904761904763</c:v>
                </c:pt>
                <c:pt idx="8">
                  <c:v>3.4523809523809526</c:v>
                </c:pt>
                <c:pt idx="9">
                  <c:v>3.8571428571428572</c:v>
                </c:pt>
                <c:pt idx="10">
                  <c:v>3.0238095238095237</c:v>
                </c:pt>
                <c:pt idx="11">
                  <c:v>3.7857142857142856</c:v>
                </c:pt>
                <c:pt idx="12">
                  <c:v>3</c:v>
                </c:pt>
                <c:pt idx="13">
                  <c:v>3.5</c:v>
                </c:pt>
                <c:pt idx="14">
                  <c:v>2.6190476190476191</c:v>
                </c:pt>
                <c:pt idx="15">
                  <c:v>3.2380952380952381</c:v>
                </c:pt>
                <c:pt idx="16">
                  <c:v>3.3571428571428572</c:v>
                </c:pt>
                <c:pt idx="17">
                  <c:v>3.6904761904761907</c:v>
                </c:pt>
                <c:pt idx="18">
                  <c:v>2.4761904761904763</c:v>
                </c:pt>
                <c:pt idx="19">
                  <c:v>2.8571428571428572</c:v>
                </c:pt>
                <c:pt idx="20">
                  <c:v>3.3809523809523809</c:v>
                </c:pt>
                <c:pt idx="21">
                  <c:v>3.3095238095238093</c:v>
                </c:pt>
                <c:pt idx="22">
                  <c:v>2.8095238095238093</c:v>
                </c:pt>
                <c:pt idx="23">
                  <c:v>3.1190476190476191</c:v>
                </c:pt>
                <c:pt idx="24">
                  <c:v>2.7857142857142856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1781168"/>
        <c:axId val="251780384"/>
      </c:barChart>
      <c:catAx>
        <c:axId val="25178116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80384"/>
        <c:crosses val="autoZero"/>
        <c:auto val="1"/>
        <c:lblAlgn val="ctr"/>
        <c:lblOffset val="100"/>
        <c:noMultiLvlLbl val="0"/>
      </c:catAx>
      <c:valAx>
        <c:axId val="2517803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JO" sz="1200" b="1"/>
                  <a:t>العلامة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8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JO" sz="1800" b="1" i="0" cap="all" baseline="0">
                <a:effectLst/>
              </a:rPr>
              <a:t>علامات التقييم للمديريات</a:t>
            </a:r>
            <a:endParaRPr lang="ar-JO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'تجميع زيارات 2020'!$D$2</c:f>
              <c:strCache>
                <c:ptCount val="1"/>
                <c:pt idx="0">
                  <c:v>93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'تجميع زيارات 2020'!$C$3:$C$43</c:f>
              <c:strCache>
                <c:ptCount val="41"/>
                <c:pt idx="0">
                  <c:v>لواء عين الباشا</c:v>
                </c:pt>
                <c:pt idx="1">
                  <c:v>منطقة السلط</c:v>
                </c:pt>
                <c:pt idx="2">
                  <c:v>الزرقاء الثانية</c:v>
                </c:pt>
                <c:pt idx="3">
                  <c:v>لواء قصبة مادبا</c:v>
                </c:pt>
                <c:pt idx="4">
                  <c:v>لواء القويسمة</c:v>
                </c:pt>
                <c:pt idx="5">
                  <c:v>لواء الجيزة</c:v>
                </c:pt>
                <c:pt idx="6">
                  <c:v>لواء ناعور</c:v>
                </c:pt>
                <c:pt idx="7">
                  <c:v>لواء ماركا</c:v>
                </c:pt>
                <c:pt idx="8">
                  <c:v>لواء الرصيفة</c:v>
                </c:pt>
                <c:pt idx="9">
                  <c:v>لواء ذيبان</c:v>
                </c:pt>
                <c:pt idx="10">
                  <c:v>الشونة الجنوبية</c:v>
                </c:pt>
                <c:pt idx="11">
                  <c:v>لواء دير علا</c:v>
                </c:pt>
                <c:pt idx="12">
                  <c:v>لواء قصبة عمان</c:v>
                </c:pt>
                <c:pt idx="13">
                  <c:v>لواء الجامعة</c:v>
                </c:pt>
                <c:pt idx="14">
                  <c:v>لواء سحاب</c:v>
                </c:pt>
                <c:pt idx="15">
                  <c:v>لواء وادي السير</c:v>
                </c:pt>
                <c:pt idx="16">
                  <c:v>الزرقاء الأولى</c:v>
                </c:pt>
                <c:pt idx="17">
                  <c:v>لواء الرمثا</c:v>
                </c:pt>
                <c:pt idx="18">
                  <c:v>قصبة المفرق</c:v>
                </c:pt>
                <c:pt idx="19">
                  <c:v>لواءي الطيبة والوسطية</c:v>
                </c:pt>
                <c:pt idx="20">
                  <c:v>البادية الشمالية الغربية</c:v>
                </c:pt>
                <c:pt idx="21">
                  <c:v>لواء بني عبيد</c:v>
                </c:pt>
                <c:pt idx="22">
                  <c:v>قصبة اربد</c:v>
                </c:pt>
                <c:pt idx="23">
                  <c:v>البادية الشمالية الشرقية</c:v>
                </c:pt>
                <c:pt idx="24">
                  <c:v>لواء الكورة</c:v>
                </c:pt>
                <c:pt idx="25">
                  <c:v>الأغوار الشمالية</c:v>
                </c:pt>
                <c:pt idx="26">
                  <c:v>محافظة جرش</c:v>
                </c:pt>
                <c:pt idx="27">
                  <c:v>لواء بني كنانة</c:v>
                </c:pt>
                <c:pt idx="28">
                  <c:v>المزار الشمالي</c:v>
                </c:pt>
                <c:pt idx="29">
                  <c:v>محافظة عجلون</c:v>
                </c:pt>
                <c:pt idx="30">
                  <c:v>لواء بصيرا</c:v>
                </c:pt>
                <c:pt idx="31">
                  <c:v>المزار الجنوبي</c:v>
                </c:pt>
                <c:pt idx="32">
                  <c:v>منطقة الكرك</c:v>
                </c:pt>
                <c:pt idx="33">
                  <c:v>لواء البتراء</c:v>
                </c:pt>
                <c:pt idx="34">
                  <c:v>البادية الجنوبية</c:v>
                </c:pt>
                <c:pt idx="35">
                  <c:v>العقبة</c:v>
                </c:pt>
                <c:pt idx="36">
                  <c:v>منطقة الطفيلة</c:v>
                </c:pt>
                <c:pt idx="37">
                  <c:v>منطقة معان</c:v>
                </c:pt>
                <c:pt idx="38">
                  <c:v>لواء الشوبك</c:v>
                </c:pt>
                <c:pt idx="39">
                  <c:v>منطقة القصر</c:v>
                </c:pt>
                <c:pt idx="40">
                  <c:v>لواء الأغوار الجنوبية</c:v>
                </c:pt>
              </c:strCache>
            </c:strRef>
          </c:cat>
          <c:val>
            <c:numRef>
              <c:f>'تجميع زيارات 2020'!$D$3:$D$43</c:f>
              <c:numCache>
                <c:formatCode>0</c:formatCode>
                <c:ptCount val="41"/>
                <c:pt idx="0">
                  <c:v>91</c:v>
                </c:pt>
                <c:pt idx="1">
                  <c:v>88</c:v>
                </c:pt>
                <c:pt idx="2">
                  <c:v>87</c:v>
                </c:pt>
                <c:pt idx="3">
                  <c:v>85</c:v>
                </c:pt>
                <c:pt idx="4">
                  <c:v>85</c:v>
                </c:pt>
                <c:pt idx="5">
                  <c:v>80</c:v>
                </c:pt>
                <c:pt idx="6">
                  <c:v>80</c:v>
                </c:pt>
                <c:pt idx="7">
                  <c:v>78</c:v>
                </c:pt>
                <c:pt idx="8">
                  <c:v>78</c:v>
                </c:pt>
                <c:pt idx="9">
                  <c:v>75</c:v>
                </c:pt>
                <c:pt idx="10">
                  <c:v>74</c:v>
                </c:pt>
                <c:pt idx="11">
                  <c:v>73</c:v>
                </c:pt>
                <c:pt idx="12">
                  <c:v>71</c:v>
                </c:pt>
                <c:pt idx="13">
                  <c:v>71</c:v>
                </c:pt>
                <c:pt idx="14">
                  <c:v>70</c:v>
                </c:pt>
                <c:pt idx="15">
                  <c:v>69</c:v>
                </c:pt>
                <c:pt idx="16">
                  <c:v>53</c:v>
                </c:pt>
                <c:pt idx="17">
                  <c:v>96</c:v>
                </c:pt>
                <c:pt idx="18">
                  <c:v>95</c:v>
                </c:pt>
                <c:pt idx="19">
                  <c:v>89</c:v>
                </c:pt>
                <c:pt idx="20">
                  <c:v>88</c:v>
                </c:pt>
                <c:pt idx="21">
                  <c:v>87</c:v>
                </c:pt>
                <c:pt idx="22">
                  <c:v>87</c:v>
                </c:pt>
                <c:pt idx="23">
                  <c:v>80</c:v>
                </c:pt>
                <c:pt idx="24">
                  <c:v>78</c:v>
                </c:pt>
                <c:pt idx="25">
                  <c:v>74</c:v>
                </c:pt>
                <c:pt idx="26">
                  <c:v>71</c:v>
                </c:pt>
                <c:pt idx="27">
                  <c:v>65</c:v>
                </c:pt>
                <c:pt idx="28">
                  <c:v>64</c:v>
                </c:pt>
                <c:pt idx="29">
                  <c:v>59</c:v>
                </c:pt>
                <c:pt idx="30">
                  <c:v>93</c:v>
                </c:pt>
                <c:pt idx="31">
                  <c:v>90</c:v>
                </c:pt>
                <c:pt idx="32">
                  <c:v>89</c:v>
                </c:pt>
                <c:pt idx="33">
                  <c:v>87</c:v>
                </c:pt>
                <c:pt idx="34">
                  <c:v>82</c:v>
                </c:pt>
                <c:pt idx="35">
                  <c:v>81</c:v>
                </c:pt>
                <c:pt idx="36">
                  <c:v>78</c:v>
                </c:pt>
                <c:pt idx="37">
                  <c:v>78</c:v>
                </c:pt>
                <c:pt idx="38">
                  <c:v>74</c:v>
                </c:pt>
                <c:pt idx="39">
                  <c:v>69</c:v>
                </c:pt>
                <c:pt idx="40">
                  <c:v>68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1784696"/>
        <c:axId val="251786264"/>
      </c:barChart>
      <c:catAx>
        <c:axId val="2517846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86264"/>
        <c:crosses val="autoZero"/>
        <c:auto val="1"/>
        <c:lblAlgn val="ctr"/>
        <c:lblOffset val="100"/>
        <c:noMultiLvlLbl val="0"/>
      </c:catAx>
      <c:valAx>
        <c:axId val="2517862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JO"/>
                  <a:t>العلامة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8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sheetProtection algorithmName="SHA-512" hashValue="6WekjClGIoRplGyTggVKM/rg6Z0X90W2smrUtC8Vxb15/pqPJy6rQIHJ85RXqtSEAnxAX0igZQIzZ7bKhEKntQ==" saltValue="HR/A1P+b8A3n1Ew+IEvAnw==" spinCount="100000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sheetProtection algorithmName="SHA-512" hashValue="xGodBoKToj6CiZNFoDVp7PLTelIhTEYre47TUzqCNYGeJwvtrQTRSCfdoT/SwCsX5hu752xDA4w/l5C6qnVhHw==" saltValue="AVborkccHp/pzY0Iz85GSA==" spinCount="100000" content="1" objects="1"/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sheetProtection algorithmName="SHA-512" hashValue="863L5EsIEXLUFAYuK3skC6k6zGxNjJLhGxfuI4xm1EifZUGh0NZcEnaMPbhpVSNrGz0IBd6LJvITNThtgz8nNA==" saltValue="GQimUB1qJEEWX6GKIHvUyg==" spinCount="100000" content="1" objects="1"/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sheetProtection algorithmName="SHA-512" hashValue="ur0SKxyK3N/IMES8cGdHf+tZGBRl4kwxsdWG01G66xL+ToYa6iu1JppDxBIjGYQK69AW+5YylVJAOcqttrZ4Tw==" saltValue="aMSMEQJbbpTp5kl7JZZ8Gw==" spinCount="100000" content="1" objects="1"/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sheetProtection algorithmName="SHA-512" hashValue="DSmRHUD5nKyIbfZSuPvKVhHnq05+mAKJCViylUV3l7I4T+fRm54cJ9rO1BMiRPONdbvcsijXBgsTrpa1a0s9Ng==" saltValue="+xx2gol5V2mv+pnTjAjKAg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مخطط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1034" cy="6295259"/>
    <xdr:graphicFrame macro="">
      <xdr:nvGraphicFramePr>
        <xdr:cNvPr id="2" name="مخطط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1034" cy="6295259"/>
    <xdr:graphicFrame macro="">
      <xdr:nvGraphicFramePr>
        <xdr:cNvPr id="2" name="مخطط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1034" cy="6295259"/>
    <xdr:graphicFrame macro="">
      <xdr:nvGraphicFramePr>
        <xdr:cNvPr id="2" name="مخطط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1034" cy="6295259"/>
    <xdr:graphicFrame macro="">
      <xdr:nvGraphicFramePr>
        <xdr:cNvPr id="2" name="مخطط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rightToLeft="1" tabSelected="1" view="pageLayout" zoomScaleNormal="80" zoomScaleSheetLayoutView="80" workbookViewId="0">
      <selection activeCell="B1" sqref="B1:B3"/>
    </sheetView>
  </sheetViews>
  <sheetFormatPr defaultColWidth="9" defaultRowHeight="15" x14ac:dyDescent="0.25"/>
  <cols>
    <col min="1" max="1" width="4.7109375" style="7" bestFit="1" customWidth="1"/>
    <col min="2" max="2" width="18" style="31" bestFit="1" customWidth="1"/>
    <col min="3" max="3" width="7.42578125" style="72" bestFit="1" customWidth="1"/>
    <col min="4" max="4" width="10.5703125" style="73" customWidth="1"/>
    <col min="5" max="5" width="12" style="16" customWidth="1"/>
    <col min="6" max="6" width="6.42578125" style="7" customWidth="1"/>
    <col min="7" max="11" width="5" style="8" customWidth="1"/>
    <col min="12" max="15" width="5" style="8" bestFit="1" customWidth="1"/>
    <col min="16" max="25" width="5.85546875" style="8" customWidth="1"/>
    <col min="26" max="26" width="7" style="8" customWidth="1"/>
    <col min="27" max="27" width="17.85546875" style="7" customWidth="1"/>
    <col min="28" max="28" width="18.140625" style="7" customWidth="1"/>
    <col min="29" max="31" width="5.85546875" style="8" customWidth="1"/>
    <col min="32" max="32" width="9" style="2" customWidth="1"/>
    <col min="33" max="33" width="11" style="18" customWidth="1"/>
    <col min="34" max="36" width="16.28515625" style="2" customWidth="1"/>
    <col min="37" max="16384" width="9" style="2"/>
  </cols>
  <sheetData>
    <row r="1" spans="1:36" ht="27" customHeight="1" thickTop="1" thickBot="1" x14ac:dyDescent="0.3">
      <c r="A1" s="110" t="s">
        <v>0</v>
      </c>
      <c r="B1" s="113" t="s">
        <v>3</v>
      </c>
      <c r="C1" s="113" t="s">
        <v>85</v>
      </c>
      <c r="D1" s="116" t="s">
        <v>84</v>
      </c>
      <c r="E1" s="119" t="s">
        <v>82</v>
      </c>
      <c r="F1" s="107" t="s">
        <v>83</v>
      </c>
      <c r="G1" s="153" t="s">
        <v>66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5"/>
      <c r="W1" s="153" t="s">
        <v>68</v>
      </c>
      <c r="X1" s="154"/>
      <c r="Y1" s="154"/>
      <c r="Z1" s="154"/>
      <c r="AA1" s="154"/>
      <c r="AB1" s="154"/>
      <c r="AC1" s="153" t="s">
        <v>70</v>
      </c>
      <c r="AD1" s="154"/>
      <c r="AE1" s="154"/>
      <c r="AF1" s="163" t="s">
        <v>77</v>
      </c>
      <c r="AG1" s="122" t="s">
        <v>121</v>
      </c>
      <c r="AH1" s="141" t="s">
        <v>161</v>
      </c>
      <c r="AI1" s="142"/>
      <c r="AJ1" s="143"/>
    </row>
    <row r="2" spans="1:36" ht="64.5" thickTop="1" thickBot="1" x14ac:dyDescent="0.3">
      <c r="A2" s="111"/>
      <c r="B2" s="114"/>
      <c r="C2" s="114"/>
      <c r="D2" s="117"/>
      <c r="E2" s="120"/>
      <c r="F2" s="108"/>
      <c r="G2" s="125" t="s">
        <v>67</v>
      </c>
      <c r="H2" s="126"/>
      <c r="I2" s="126"/>
      <c r="J2" s="126"/>
      <c r="K2" s="127"/>
      <c r="L2" s="128" t="s">
        <v>1</v>
      </c>
      <c r="M2" s="129"/>
      <c r="N2" s="129"/>
      <c r="O2" s="129"/>
      <c r="P2" s="129"/>
      <c r="Q2" s="129"/>
      <c r="R2" s="130"/>
      <c r="S2" s="128" t="s">
        <v>2</v>
      </c>
      <c r="T2" s="129"/>
      <c r="U2" s="129"/>
      <c r="V2" s="130"/>
      <c r="W2" s="131" t="s">
        <v>71</v>
      </c>
      <c r="X2" s="131"/>
      <c r="Y2" s="131"/>
      <c r="Z2" s="131"/>
      <c r="AA2" s="82" t="s">
        <v>73</v>
      </c>
      <c r="AB2" s="81" t="s">
        <v>74</v>
      </c>
      <c r="AC2" s="125" t="s">
        <v>70</v>
      </c>
      <c r="AD2" s="126"/>
      <c r="AE2" s="127"/>
      <c r="AF2" s="164"/>
      <c r="AG2" s="123"/>
      <c r="AH2" s="144"/>
      <c r="AI2" s="145"/>
      <c r="AJ2" s="146"/>
    </row>
    <row r="3" spans="1:36" ht="20.25" thickTop="1" thickBot="1" x14ac:dyDescent="0.3">
      <c r="A3" s="112"/>
      <c r="B3" s="115"/>
      <c r="C3" s="115"/>
      <c r="D3" s="118"/>
      <c r="E3" s="121"/>
      <c r="F3" s="109"/>
      <c r="G3" s="77" t="s">
        <v>4</v>
      </c>
      <c r="H3" s="77" t="s">
        <v>5</v>
      </c>
      <c r="I3" s="77" t="s">
        <v>6</v>
      </c>
      <c r="J3" s="77" t="s">
        <v>7</v>
      </c>
      <c r="K3" s="77" t="s">
        <v>8</v>
      </c>
      <c r="L3" s="77" t="s">
        <v>9</v>
      </c>
      <c r="M3" s="77" t="s">
        <v>10</v>
      </c>
      <c r="N3" s="77" t="s">
        <v>11</v>
      </c>
      <c r="O3" s="77" t="s">
        <v>12</v>
      </c>
      <c r="P3" s="77" t="s">
        <v>13</v>
      </c>
      <c r="Q3" s="77" t="s">
        <v>14</v>
      </c>
      <c r="R3" s="77" t="s">
        <v>15</v>
      </c>
      <c r="S3" s="77" t="s">
        <v>16</v>
      </c>
      <c r="T3" s="77" t="s">
        <v>17</v>
      </c>
      <c r="U3" s="77" t="s">
        <v>18</v>
      </c>
      <c r="V3" s="77" t="s">
        <v>19</v>
      </c>
      <c r="W3" s="77" t="s">
        <v>20</v>
      </c>
      <c r="X3" s="77" t="s">
        <v>21</v>
      </c>
      <c r="Y3" s="77" t="s">
        <v>22</v>
      </c>
      <c r="Z3" s="77" t="s">
        <v>23</v>
      </c>
      <c r="AA3" s="11" t="s">
        <v>24</v>
      </c>
      <c r="AB3" s="11" t="s">
        <v>25</v>
      </c>
      <c r="AC3" s="77" t="s">
        <v>26</v>
      </c>
      <c r="AD3" s="77" t="s">
        <v>27</v>
      </c>
      <c r="AE3" s="77" t="s">
        <v>28</v>
      </c>
      <c r="AF3" s="165"/>
      <c r="AG3" s="124"/>
      <c r="AH3" s="144"/>
      <c r="AI3" s="147"/>
      <c r="AJ3" s="148"/>
    </row>
    <row r="4" spans="1:36" ht="22.5" thickTop="1" thickBot="1" x14ac:dyDescent="0.35">
      <c r="A4" s="3">
        <v>1</v>
      </c>
      <c r="B4" s="91" t="s">
        <v>49</v>
      </c>
      <c r="C4" s="92" t="s">
        <v>87</v>
      </c>
      <c r="D4" s="93">
        <v>44102</v>
      </c>
      <c r="E4" s="94">
        <v>27</v>
      </c>
      <c r="F4" s="94">
        <v>110</v>
      </c>
      <c r="G4" s="83">
        <v>3</v>
      </c>
      <c r="H4" s="83">
        <v>3</v>
      </c>
      <c r="I4" s="83">
        <v>4</v>
      </c>
      <c r="J4" s="83">
        <v>1</v>
      </c>
      <c r="K4" s="83">
        <v>4</v>
      </c>
      <c r="L4" s="83">
        <v>2</v>
      </c>
      <c r="M4" s="83">
        <v>2</v>
      </c>
      <c r="N4" s="83">
        <v>3</v>
      </c>
      <c r="O4" s="83">
        <v>4</v>
      </c>
      <c r="P4" s="83">
        <v>4</v>
      </c>
      <c r="Q4" s="83">
        <v>3</v>
      </c>
      <c r="R4" s="83">
        <v>3</v>
      </c>
      <c r="S4" s="83">
        <v>2</v>
      </c>
      <c r="T4" s="83">
        <v>3</v>
      </c>
      <c r="U4" s="83">
        <v>1</v>
      </c>
      <c r="V4" s="83">
        <v>3</v>
      </c>
      <c r="W4" s="83">
        <v>1</v>
      </c>
      <c r="X4" s="83">
        <v>2</v>
      </c>
      <c r="Y4" s="83">
        <v>3</v>
      </c>
      <c r="Z4" s="83">
        <v>2</v>
      </c>
      <c r="AA4" s="76">
        <v>3</v>
      </c>
      <c r="AB4" s="76">
        <v>4</v>
      </c>
      <c r="AC4" s="83">
        <v>2</v>
      </c>
      <c r="AD4" s="83">
        <v>1</v>
      </c>
      <c r="AE4" s="83">
        <v>2</v>
      </c>
      <c r="AF4" s="90">
        <f t="shared" ref="AF4:AF45" si="0">SUM(G4:AE4)</f>
        <v>65</v>
      </c>
      <c r="AG4" s="86">
        <f t="shared" ref="AG4:AG45" si="1">AF4/25</f>
        <v>2.6</v>
      </c>
      <c r="AH4" s="89"/>
      <c r="AI4" s="89"/>
      <c r="AJ4" s="89"/>
    </row>
    <row r="5" spans="1:36" ht="22.5" thickTop="1" thickBot="1" x14ac:dyDescent="0.35">
      <c r="A5" s="3">
        <v>2</v>
      </c>
      <c r="B5" s="91" t="s">
        <v>48</v>
      </c>
      <c r="C5" s="92" t="s">
        <v>87</v>
      </c>
      <c r="D5" s="93">
        <v>44102</v>
      </c>
      <c r="E5" s="94">
        <v>22</v>
      </c>
      <c r="F5" s="94">
        <v>81</v>
      </c>
      <c r="G5" s="83">
        <v>4</v>
      </c>
      <c r="H5" s="83">
        <v>4</v>
      </c>
      <c r="I5" s="83">
        <v>4</v>
      </c>
      <c r="J5" s="83">
        <v>4</v>
      </c>
      <c r="K5" s="83">
        <v>3</v>
      </c>
      <c r="L5" s="83">
        <v>3</v>
      </c>
      <c r="M5" s="83">
        <v>3</v>
      </c>
      <c r="N5" s="83">
        <v>4</v>
      </c>
      <c r="O5" s="83">
        <v>4</v>
      </c>
      <c r="P5" s="83">
        <v>4</v>
      </c>
      <c r="Q5" s="83">
        <v>3</v>
      </c>
      <c r="R5" s="83">
        <v>4</v>
      </c>
      <c r="S5" s="83">
        <v>3</v>
      </c>
      <c r="T5" s="83">
        <v>3</v>
      </c>
      <c r="U5" s="83">
        <v>3</v>
      </c>
      <c r="V5" s="83">
        <v>4</v>
      </c>
      <c r="W5" s="83">
        <v>4</v>
      </c>
      <c r="X5" s="83">
        <v>4</v>
      </c>
      <c r="Y5" s="83">
        <v>4</v>
      </c>
      <c r="Z5" s="83">
        <v>3</v>
      </c>
      <c r="AA5" s="76">
        <v>3</v>
      </c>
      <c r="AB5" s="76">
        <v>3</v>
      </c>
      <c r="AC5" s="83">
        <v>4</v>
      </c>
      <c r="AD5" s="83">
        <v>4</v>
      </c>
      <c r="AE5" s="83">
        <v>3</v>
      </c>
      <c r="AF5" s="90">
        <f t="shared" si="0"/>
        <v>89</v>
      </c>
      <c r="AG5" s="85">
        <f t="shared" si="1"/>
        <v>3.56</v>
      </c>
      <c r="AH5" s="89"/>
      <c r="AI5" s="89"/>
      <c r="AJ5" s="89"/>
    </row>
    <row r="6" spans="1:36" ht="22.5" thickTop="1" thickBot="1" x14ac:dyDescent="0.35">
      <c r="A6" s="3">
        <v>3</v>
      </c>
      <c r="B6" s="91" t="s">
        <v>53</v>
      </c>
      <c r="C6" s="92" t="s">
        <v>89</v>
      </c>
      <c r="D6" s="93">
        <v>44104</v>
      </c>
      <c r="E6" s="94">
        <v>31</v>
      </c>
      <c r="F6" s="94">
        <v>127</v>
      </c>
      <c r="G6" s="83">
        <v>2</v>
      </c>
      <c r="H6" s="83">
        <v>2</v>
      </c>
      <c r="I6" s="83">
        <v>4</v>
      </c>
      <c r="J6" s="83">
        <v>3</v>
      </c>
      <c r="K6" s="83">
        <v>2</v>
      </c>
      <c r="L6" s="83">
        <v>1</v>
      </c>
      <c r="M6" s="83">
        <v>2</v>
      </c>
      <c r="N6" s="83">
        <v>1</v>
      </c>
      <c r="O6" s="83">
        <v>4</v>
      </c>
      <c r="P6" s="83">
        <v>3</v>
      </c>
      <c r="Q6" s="83">
        <v>1</v>
      </c>
      <c r="R6" s="83">
        <v>2</v>
      </c>
      <c r="S6" s="83">
        <v>2</v>
      </c>
      <c r="T6" s="83">
        <v>4</v>
      </c>
      <c r="U6" s="83">
        <v>2</v>
      </c>
      <c r="V6" s="83">
        <v>3</v>
      </c>
      <c r="W6" s="83">
        <v>3</v>
      </c>
      <c r="X6" s="83">
        <v>3</v>
      </c>
      <c r="Y6" s="83">
        <v>2</v>
      </c>
      <c r="Z6" s="83">
        <v>3</v>
      </c>
      <c r="AA6" s="76">
        <v>3</v>
      </c>
      <c r="AB6" s="76">
        <v>4</v>
      </c>
      <c r="AC6" s="83">
        <v>1</v>
      </c>
      <c r="AD6" s="83">
        <v>1</v>
      </c>
      <c r="AE6" s="83">
        <v>1</v>
      </c>
      <c r="AF6" s="90">
        <f t="shared" si="0"/>
        <v>59</v>
      </c>
      <c r="AG6" s="85">
        <f t="shared" si="1"/>
        <v>2.36</v>
      </c>
      <c r="AH6" s="89"/>
      <c r="AI6" s="89"/>
      <c r="AJ6" s="89"/>
    </row>
    <row r="7" spans="1:36" ht="22.5" thickTop="1" thickBot="1" x14ac:dyDescent="0.35">
      <c r="A7" s="3">
        <v>4</v>
      </c>
      <c r="B7" s="91" t="s">
        <v>190</v>
      </c>
      <c r="C7" s="92" t="s">
        <v>89</v>
      </c>
      <c r="D7" s="93">
        <v>44104</v>
      </c>
      <c r="E7" s="94">
        <v>17</v>
      </c>
      <c r="F7" s="94">
        <v>45</v>
      </c>
      <c r="G7" s="83">
        <v>3</v>
      </c>
      <c r="H7" s="83">
        <v>2</v>
      </c>
      <c r="I7" s="83">
        <v>4</v>
      </c>
      <c r="J7" s="83">
        <v>1</v>
      </c>
      <c r="K7" s="83">
        <v>4</v>
      </c>
      <c r="L7" s="83">
        <v>1</v>
      </c>
      <c r="M7" s="83">
        <v>1</v>
      </c>
      <c r="N7" s="83">
        <v>2</v>
      </c>
      <c r="O7" s="83">
        <v>1</v>
      </c>
      <c r="P7" s="83">
        <v>4</v>
      </c>
      <c r="Q7" s="83">
        <v>3</v>
      </c>
      <c r="R7" s="83">
        <v>3</v>
      </c>
      <c r="S7" s="83">
        <v>3</v>
      </c>
      <c r="T7" s="83">
        <v>4</v>
      </c>
      <c r="U7" s="83">
        <v>2</v>
      </c>
      <c r="V7" s="83">
        <v>3</v>
      </c>
      <c r="W7" s="83">
        <v>3</v>
      </c>
      <c r="X7" s="83">
        <v>4</v>
      </c>
      <c r="Y7" s="83">
        <v>1</v>
      </c>
      <c r="Z7" s="83">
        <v>2</v>
      </c>
      <c r="AA7" s="76">
        <v>3</v>
      </c>
      <c r="AB7" s="76">
        <v>2</v>
      </c>
      <c r="AC7" s="83">
        <v>3</v>
      </c>
      <c r="AD7" s="83">
        <v>4</v>
      </c>
      <c r="AE7" s="83">
        <v>1</v>
      </c>
      <c r="AF7" s="90">
        <f t="shared" si="0"/>
        <v>64</v>
      </c>
      <c r="AG7" s="85">
        <f t="shared" si="1"/>
        <v>2.56</v>
      </c>
      <c r="AH7" s="89"/>
      <c r="AI7" s="89"/>
      <c r="AJ7" s="89"/>
    </row>
    <row r="8" spans="1:36" ht="22.5" thickTop="1" thickBot="1" x14ac:dyDescent="0.35">
      <c r="A8" s="3">
        <v>5</v>
      </c>
      <c r="B8" s="91" t="s">
        <v>29</v>
      </c>
      <c r="C8" s="92" t="s">
        <v>86</v>
      </c>
      <c r="D8" s="93">
        <v>44108</v>
      </c>
      <c r="E8" s="94">
        <v>45</v>
      </c>
      <c r="F8" s="94">
        <v>142</v>
      </c>
      <c r="G8" s="83">
        <v>3</v>
      </c>
      <c r="H8" s="83">
        <v>2</v>
      </c>
      <c r="I8" s="83">
        <v>4</v>
      </c>
      <c r="J8" s="83">
        <v>4</v>
      </c>
      <c r="K8" s="83">
        <v>2</v>
      </c>
      <c r="L8" s="83">
        <v>1</v>
      </c>
      <c r="M8" s="83">
        <v>4</v>
      </c>
      <c r="N8" s="83">
        <v>4</v>
      </c>
      <c r="O8" s="83">
        <v>4</v>
      </c>
      <c r="P8" s="83">
        <v>4</v>
      </c>
      <c r="Q8" s="83">
        <v>1</v>
      </c>
      <c r="R8" s="83">
        <v>4</v>
      </c>
      <c r="S8" s="83">
        <v>2</v>
      </c>
      <c r="T8" s="83">
        <v>4</v>
      </c>
      <c r="U8" s="83">
        <v>3</v>
      </c>
      <c r="V8" s="83">
        <v>3</v>
      </c>
      <c r="W8" s="83">
        <v>4</v>
      </c>
      <c r="X8" s="83">
        <v>4</v>
      </c>
      <c r="Y8" s="83">
        <v>1</v>
      </c>
      <c r="Z8" s="83">
        <v>1</v>
      </c>
      <c r="AA8" s="76">
        <v>3</v>
      </c>
      <c r="AB8" s="76">
        <v>2</v>
      </c>
      <c r="AC8" s="83">
        <v>1</v>
      </c>
      <c r="AD8" s="83">
        <v>3</v>
      </c>
      <c r="AE8" s="83">
        <v>3</v>
      </c>
      <c r="AF8" s="90">
        <f t="shared" si="0"/>
        <v>71</v>
      </c>
      <c r="AG8" s="85">
        <f t="shared" si="1"/>
        <v>2.84</v>
      </c>
      <c r="AH8" s="89" t="s">
        <v>169</v>
      </c>
      <c r="AI8" s="89" t="s">
        <v>172</v>
      </c>
      <c r="AJ8" s="89" t="s">
        <v>165</v>
      </c>
    </row>
    <row r="9" spans="1:36" ht="22.5" thickTop="1" thickBot="1" x14ac:dyDescent="0.35">
      <c r="A9" s="3">
        <v>6</v>
      </c>
      <c r="B9" s="91" t="s">
        <v>34</v>
      </c>
      <c r="C9" s="92" t="s">
        <v>87</v>
      </c>
      <c r="D9" s="93">
        <v>44109</v>
      </c>
      <c r="E9" s="94">
        <v>22</v>
      </c>
      <c r="F9" s="94">
        <v>72</v>
      </c>
      <c r="G9" s="83">
        <v>3</v>
      </c>
      <c r="H9" s="83">
        <v>2</v>
      </c>
      <c r="I9" s="83">
        <v>4</v>
      </c>
      <c r="J9" s="83">
        <v>1</v>
      </c>
      <c r="K9" s="83">
        <v>2</v>
      </c>
      <c r="L9" s="83">
        <v>1</v>
      </c>
      <c r="M9" s="83">
        <v>2</v>
      </c>
      <c r="N9" s="83">
        <v>3</v>
      </c>
      <c r="O9" s="83">
        <v>4</v>
      </c>
      <c r="P9" s="83">
        <v>4</v>
      </c>
      <c r="Q9" s="83">
        <v>3</v>
      </c>
      <c r="R9" s="83">
        <v>4</v>
      </c>
      <c r="S9" s="83">
        <v>3</v>
      </c>
      <c r="T9" s="83">
        <v>3</v>
      </c>
      <c r="U9" s="83">
        <v>3</v>
      </c>
      <c r="V9" s="83">
        <v>3</v>
      </c>
      <c r="W9" s="83">
        <v>3</v>
      </c>
      <c r="X9" s="83">
        <v>4</v>
      </c>
      <c r="Y9" s="83">
        <v>2</v>
      </c>
      <c r="Z9" s="83">
        <v>2</v>
      </c>
      <c r="AA9" s="76">
        <v>3</v>
      </c>
      <c r="AB9" s="76">
        <v>4</v>
      </c>
      <c r="AC9" s="83">
        <v>2</v>
      </c>
      <c r="AD9" s="83">
        <v>3</v>
      </c>
      <c r="AE9" s="83">
        <v>1</v>
      </c>
      <c r="AF9" s="90">
        <f t="shared" si="0"/>
        <v>69</v>
      </c>
      <c r="AG9" s="85">
        <f t="shared" si="1"/>
        <v>2.76</v>
      </c>
      <c r="AH9" s="89" t="s">
        <v>168</v>
      </c>
      <c r="AI9" s="89" t="s">
        <v>169</v>
      </c>
      <c r="AJ9" s="89" t="s">
        <v>163</v>
      </c>
    </row>
    <row r="10" spans="1:36" ht="22.5" thickTop="1" thickBot="1" x14ac:dyDescent="0.35">
      <c r="A10" s="3">
        <v>7</v>
      </c>
      <c r="B10" s="91" t="s">
        <v>32</v>
      </c>
      <c r="C10" s="92" t="s">
        <v>87</v>
      </c>
      <c r="D10" s="93">
        <v>44109</v>
      </c>
      <c r="E10" s="94">
        <v>14</v>
      </c>
      <c r="F10" s="94">
        <v>37</v>
      </c>
      <c r="G10" s="83">
        <v>4</v>
      </c>
      <c r="H10" s="83">
        <v>2</v>
      </c>
      <c r="I10" s="83">
        <v>3</v>
      </c>
      <c r="J10" s="83">
        <v>2</v>
      </c>
      <c r="K10" s="83">
        <v>3</v>
      </c>
      <c r="L10" s="83">
        <v>1</v>
      </c>
      <c r="M10" s="83">
        <v>1</v>
      </c>
      <c r="N10" s="83">
        <v>3</v>
      </c>
      <c r="O10" s="83">
        <v>4</v>
      </c>
      <c r="P10" s="83">
        <v>4</v>
      </c>
      <c r="Q10" s="83">
        <v>2</v>
      </c>
      <c r="R10" s="83">
        <v>4</v>
      </c>
      <c r="S10" s="83">
        <v>3</v>
      </c>
      <c r="T10" s="83">
        <v>4</v>
      </c>
      <c r="U10" s="83">
        <v>3</v>
      </c>
      <c r="V10" s="83">
        <v>4</v>
      </c>
      <c r="W10" s="83">
        <v>3</v>
      </c>
      <c r="X10" s="83">
        <v>4</v>
      </c>
      <c r="Y10" s="83">
        <v>1</v>
      </c>
      <c r="Z10" s="83">
        <v>3</v>
      </c>
      <c r="AA10" s="76">
        <v>3</v>
      </c>
      <c r="AB10" s="76">
        <v>2</v>
      </c>
      <c r="AC10" s="83">
        <v>3</v>
      </c>
      <c r="AD10" s="83">
        <v>1</v>
      </c>
      <c r="AE10" s="83">
        <v>3</v>
      </c>
      <c r="AF10" s="90">
        <f t="shared" si="0"/>
        <v>70</v>
      </c>
      <c r="AG10" s="85">
        <f t="shared" si="1"/>
        <v>2.8</v>
      </c>
      <c r="AH10" s="89" t="s">
        <v>176</v>
      </c>
      <c r="AI10" s="89" t="s">
        <v>164</v>
      </c>
      <c r="AJ10" s="89" t="s">
        <v>165</v>
      </c>
    </row>
    <row r="11" spans="1:36" ht="22.5" thickTop="1" thickBot="1" x14ac:dyDescent="0.35">
      <c r="A11" s="3">
        <v>8</v>
      </c>
      <c r="B11" s="91" t="s">
        <v>36</v>
      </c>
      <c r="C11" s="92" t="s">
        <v>88</v>
      </c>
      <c r="D11" s="93">
        <v>44110</v>
      </c>
      <c r="E11" s="94">
        <v>16</v>
      </c>
      <c r="F11" s="94">
        <v>98</v>
      </c>
      <c r="G11" s="83">
        <v>4</v>
      </c>
      <c r="H11" s="83">
        <v>2</v>
      </c>
      <c r="I11" s="83">
        <v>4</v>
      </c>
      <c r="J11" s="83">
        <v>3</v>
      </c>
      <c r="K11" s="83">
        <v>3</v>
      </c>
      <c r="L11" s="83">
        <v>4</v>
      </c>
      <c r="M11" s="83">
        <v>3</v>
      </c>
      <c r="N11" s="83">
        <v>4</v>
      </c>
      <c r="O11" s="83">
        <v>4</v>
      </c>
      <c r="P11" s="83">
        <v>4</v>
      </c>
      <c r="Q11" s="83">
        <v>3</v>
      </c>
      <c r="R11" s="83">
        <v>2</v>
      </c>
      <c r="S11" s="83">
        <v>3</v>
      </c>
      <c r="T11" s="83">
        <v>4</v>
      </c>
      <c r="U11" s="83">
        <v>1</v>
      </c>
      <c r="V11" s="83">
        <v>1</v>
      </c>
      <c r="W11" s="83">
        <v>4</v>
      </c>
      <c r="X11" s="83">
        <v>4</v>
      </c>
      <c r="Y11" s="83">
        <v>4</v>
      </c>
      <c r="Z11" s="83">
        <v>4</v>
      </c>
      <c r="AA11" s="76">
        <v>3</v>
      </c>
      <c r="AB11" s="76">
        <v>4</v>
      </c>
      <c r="AC11" s="83">
        <v>3</v>
      </c>
      <c r="AD11" s="83">
        <v>3</v>
      </c>
      <c r="AE11" s="83">
        <v>2</v>
      </c>
      <c r="AF11" s="90">
        <f t="shared" si="0"/>
        <v>80</v>
      </c>
      <c r="AG11" s="85">
        <f t="shared" si="1"/>
        <v>3.2</v>
      </c>
      <c r="AH11" s="89" t="s">
        <v>170</v>
      </c>
      <c r="AI11" s="89" t="s">
        <v>169</v>
      </c>
      <c r="AJ11" s="89" t="s">
        <v>172</v>
      </c>
    </row>
    <row r="12" spans="1:36" ht="22.5" thickTop="1" thickBot="1" x14ac:dyDescent="0.35">
      <c r="A12" s="3">
        <v>9</v>
      </c>
      <c r="B12" s="91" t="s">
        <v>37</v>
      </c>
      <c r="C12" s="92" t="s">
        <v>88</v>
      </c>
      <c r="D12" s="93">
        <v>44110</v>
      </c>
      <c r="E12" s="94">
        <v>22</v>
      </c>
      <c r="F12" s="94">
        <v>77</v>
      </c>
      <c r="G12" s="83">
        <v>4</v>
      </c>
      <c r="H12" s="83">
        <v>3</v>
      </c>
      <c r="I12" s="83">
        <v>4</v>
      </c>
      <c r="J12" s="83">
        <v>3</v>
      </c>
      <c r="K12" s="83">
        <v>3</v>
      </c>
      <c r="L12" s="83">
        <v>4</v>
      </c>
      <c r="M12" s="83">
        <v>3</v>
      </c>
      <c r="N12" s="83">
        <v>2</v>
      </c>
      <c r="O12" s="83">
        <v>4</v>
      </c>
      <c r="P12" s="83">
        <v>4</v>
      </c>
      <c r="Q12" s="83">
        <v>4</v>
      </c>
      <c r="R12" s="83">
        <v>4</v>
      </c>
      <c r="S12" s="83">
        <v>3</v>
      </c>
      <c r="T12" s="83">
        <v>4</v>
      </c>
      <c r="U12" s="83">
        <v>2</v>
      </c>
      <c r="V12" s="83">
        <v>3</v>
      </c>
      <c r="W12" s="83">
        <v>4</v>
      </c>
      <c r="X12" s="83">
        <v>4</v>
      </c>
      <c r="Y12" s="83">
        <v>3</v>
      </c>
      <c r="Z12" s="83">
        <v>1</v>
      </c>
      <c r="AA12" s="76">
        <v>4</v>
      </c>
      <c r="AB12" s="76">
        <v>4</v>
      </c>
      <c r="AC12" s="83">
        <v>4</v>
      </c>
      <c r="AD12" s="83">
        <v>4</v>
      </c>
      <c r="AE12" s="83">
        <v>3</v>
      </c>
      <c r="AF12" s="90">
        <f t="shared" si="0"/>
        <v>85</v>
      </c>
      <c r="AG12" s="85">
        <f t="shared" si="1"/>
        <v>3.4</v>
      </c>
      <c r="AH12" s="89" t="s">
        <v>164</v>
      </c>
      <c r="AI12" s="89" t="s">
        <v>163</v>
      </c>
      <c r="AJ12" s="89" t="s">
        <v>165</v>
      </c>
    </row>
    <row r="13" spans="1:36" ht="22.5" thickTop="1" thickBot="1" x14ac:dyDescent="0.35">
      <c r="A13" s="3">
        <v>10</v>
      </c>
      <c r="B13" s="91" t="s">
        <v>35</v>
      </c>
      <c r="C13" s="92" t="s">
        <v>88</v>
      </c>
      <c r="D13" s="93">
        <v>44110</v>
      </c>
      <c r="E13" s="94">
        <v>13</v>
      </c>
      <c r="F13" s="94">
        <v>63</v>
      </c>
      <c r="G13" s="83">
        <v>3</v>
      </c>
      <c r="H13" s="83">
        <v>4</v>
      </c>
      <c r="I13" s="83">
        <v>4</v>
      </c>
      <c r="J13" s="83">
        <v>3</v>
      </c>
      <c r="K13" s="83">
        <v>2</v>
      </c>
      <c r="L13" s="83">
        <v>2</v>
      </c>
      <c r="M13" s="83">
        <v>4</v>
      </c>
      <c r="N13" s="83">
        <v>4</v>
      </c>
      <c r="O13" s="83">
        <v>3</v>
      </c>
      <c r="P13" s="83">
        <v>4</v>
      </c>
      <c r="Q13" s="83">
        <v>3</v>
      </c>
      <c r="R13" s="83">
        <v>4</v>
      </c>
      <c r="S13" s="83">
        <v>3</v>
      </c>
      <c r="T13" s="83">
        <v>4</v>
      </c>
      <c r="U13" s="83">
        <v>3</v>
      </c>
      <c r="V13" s="83">
        <v>4</v>
      </c>
      <c r="W13" s="83">
        <v>3</v>
      </c>
      <c r="X13" s="83">
        <v>4</v>
      </c>
      <c r="Y13" s="83">
        <v>1</v>
      </c>
      <c r="Z13" s="83">
        <v>2</v>
      </c>
      <c r="AA13" s="76">
        <v>4</v>
      </c>
      <c r="AB13" s="76">
        <v>2</v>
      </c>
      <c r="AC13" s="83">
        <v>3</v>
      </c>
      <c r="AD13" s="83">
        <v>4</v>
      </c>
      <c r="AE13" s="83">
        <v>3</v>
      </c>
      <c r="AF13" s="90">
        <f t="shared" si="0"/>
        <v>80</v>
      </c>
      <c r="AG13" s="85">
        <f t="shared" si="1"/>
        <v>3.2</v>
      </c>
      <c r="AH13" s="89" t="s">
        <v>165</v>
      </c>
      <c r="AI13" s="89" t="s">
        <v>168</v>
      </c>
      <c r="AJ13" s="89" t="s">
        <v>178</v>
      </c>
    </row>
    <row r="14" spans="1:36" ht="22.5" thickTop="1" thickBot="1" x14ac:dyDescent="0.35">
      <c r="A14" s="3">
        <v>11</v>
      </c>
      <c r="B14" s="91" t="s">
        <v>64</v>
      </c>
      <c r="C14" s="92" t="s">
        <v>89</v>
      </c>
      <c r="D14" s="93">
        <v>44111</v>
      </c>
      <c r="E14" s="94">
        <v>10</v>
      </c>
      <c r="F14" s="94">
        <v>62</v>
      </c>
      <c r="G14" s="83">
        <v>4</v>
      </c>
      <c r="H14" s="83">
        <v>4</v>
      </c>
      <c r="I14" s="83">
        <v>4</v>
      </c>
      <c r="J14" s="83">
        <v>4</v>
      </c>
      <c r="K14" s="83">
        <v>4</v>
      </c>
      <c r="L14" s="83">
        <v>4</v>
      </c>
      <c r="M14" s="83">
        <v>4</v>
      </c>
      <c r="N14" s="83">
        <v>4</v>
      </c>
      <c r="O14" s="83">
        <v>4</v>
      </c>
      <c r="P14" s="83">
        <v>4</v>
      </c>
      <c r="Q14" s="83">
        <v>3</v>
      </c>
      <c r="R14" s="83">
        <v>4</v>
      </c>
      <c r="S14" s="83">
        <v>3</v>
      </c>
      <c r="T14" s="83">
        <v>4</v>
      </c>
      <c r="U14" s="83">
        <v>3</v>
      </c>
      <c r="V14" s="83">
        <v>3</v>
      </c>
      <c r="W14" s="83">
        <v>4</v>
      </c>
      <c r="X14" s="83">
        <v>4</v>
      </c>
      <c r="Y14" s="83">
        <v>3</v>
      </c>
      <c r="Z14" s="83">
        <v>3</v>
      </c>
      <c r="AA14" s="76">
        <v>4</v>
      </c>
      <c r="AB14" s="76">
        <v>3</v>
      </c>
      <c r="AC14" s="83">
        <v>4</v>
      </c>
      <c r="AD14" s="83">
        <v>4</v>
      </c>
      <c r="AE14" s="83">
        <v>4</v>
      </c>
      <c r="AF14" s="90">
        <f t="shared" si="0"/>
        <v>93</v>
      </c>
      <c r="AG14" s="85">
        <f t="shared" si="1"/>
        <v>3.72</v>
      </c>
      <c r="AH14" s="89" t="s">
        <v>162</v>
      </c>
      <c r="AI14" s="89" t="s">
        <v>163</v>
      </c>
      <c r="AJ14" s="89" t="s">
        <v>175</v>
      </c>
    </row>
    <row r="15" spans="1:36" ht="22.5" thickTop="1" thickBot="1" x14ac:dyDescent="0.35">
      <c r="A15" s="3">
        <v>12</v>
      </c>
      <c r="B15" s="91" t="s">
        <v>38</v>
      </c>
      <c r="C15" s="92" t="s">
        <v>89</v>
      </c>
      <c r="D15" s="93">
        <v>44111</v>
      </c>
      <c r="E15" s="94">
        <v>14</v>
      </c>
      <c r="F15" s="94">
        <v>58</v>
      </c>
      <c r="G15" s="83">
        <v>3</v>
      </c>
      <c r="H15" s="83">
        <v>3</v>
      </c>
      <c r="I15" s="83">
        <v>3</v>
      </c>
      <c r="J15" s="83">
        <v>3</v>
      </c>
      <c r="K15" s="83">
        <v>3</v>
      </c>
      <c r="L15" s="83">
        <v>1</v>
      </c>
      <c r="M15" s="83">
        <v>2</v>
      </c>
      <c r="N15" s="83">
        <v>3</v>
      </c>
      <c r="O15" s="83">
        <v>3</v>
      </c>
      <c r="P15" s="83">
        <v>4</v>
      </c>
      <c r="Q15" s="83">
        <v>1</v>
      </c>
      <c r="R15" s="83">
        <v>4</v>
      </c>
      <c r="S15" s="83">
        <v>3</v>
      </c>
      <c r="T15" s="83">
        <v>4</v>
      </c>
      <c r="U15" s="83">
        <v>3</v>
      </c>
      <c r="V15" s="83">
        <v>2</v>
      </c>
      <c r="W15" s="83">
        <v>4</v>
      </c>
      <c r="X15" s="83">
        <v>4</v>
      </c>
      <c r="Y15" s="83">
        <v>3</v>
      </c>
      <c r="Z15" s="83">
        <v>2</v>
      </c>
      <c r="AA15" s="76">
        <v>4</v>
      </c>
      <c r="AB15" s="76">
        <v>4</v>
      </c>
      <c r="AC15" s="83">
        <v>3</v>
      </c>
      <c r="AD15" s="83">
        <v>3</v>
      </c>
      <c r="AE15" s="83">
        <v>3</v>
      </c>
      <c r="AF15" s="90">
        <f t="shared" si="0"/>
        <v>75</v>
      </c>
      <c r="AG15" s="85">
        <f t="shared" si="1"/>
        <v>3</v>
      </c>
      <c r="AH15" s="89" t="s">
        <v>178</v>
      </c>
      <c r="AI15" s="89" t="s">
        <v>181</v>
      </c>
      <c r="AJ15" s="89" t="s">
        <v>170</v>
      </c>
    </row>
    <row r="16" spans="1:36" ht="22.5" thickTop="1" thickBot="1" x14ac:dyDescent="0.35">
      <c r="A16" s="3">
        <v>13</v>
      </c>
      <c r="B16" s="91" t="s">
        <v>42</v>
      </c>
      <c r="C16" s="92" t="s">
        <v>90</v>
      </c>
      <c r="D16" s="93">
        <v>44112</v>
      </c>
      <c r="E16" s="94">
        <v>25</v>
      </c>
      <c r="F16" s="94">
        <v>107</v>
      </c>
      <c r="G16" s="83">
        <v>3</v>
      </c>
      <c r="H16" s="83">
        <v>4</v>
      </c>
      <c r="I16" s="83">
        <v>4</v>
      </c>
      <c r="J16" s="83">
        <v>4</v>
      </c>
      <c r="K16" s="83">
        <v>3</v>
      </c>
      <c r="L16" s="83">
        <v>3</v>
      </c>
      <c r="M16" s="83">
        <v>4</v>
      </c>
      <c r="N16" s="83">
        <v>4</v>
      </c>
      <c r="O16" s="83">
        <v>4</v>
      </c>
      <c r="P16" s="83">
        <v>4</v>
      </c>
      <c r="Q16" s="83">
        <v>3</v>
      </c>
      <c r="R16" s="83">
        <v>4</v>
      </c>
      <c r="S16" s="83">
        <v>4</v>
      </c>
      <c r="T16" s="83">
        <v>4</v>
      </c>
      <c r="U16" s="83">
        <v>3</v>
      </c>
      <c r="V16" s="83">
        <v>3</v>
      </c>
      <c r="W16" s="83">
        <v>3</v>
      </c>
      <c r="X16" s="83">
        <v>4</v>
      </c>
      <c r="Y16" s="83">
        <v>1</v>
      </c>
      <c r="Z16" s="83">
        <v>4</v>
      </c>
      <c r="AA16" s="76">
        <v>4</v>
      </c>
      <c r="AB16" s="76">
        <v>3</v>
      </c>
      <c r="AC16" s="83">
        <v>4</v>
      </c>
      <c r="AD16" s="83">
        <v>4</v>
      </c>
      <c r="AE16" s="83">
        <v>3</v>
      </c>
      <c r="AF16" s="90">
        <f t="shared" si="0"/>
        <v>88</v>
      </c>
      <c r="AG16" s="85">
        <f t="shared" si="1"/>
        <v>3.52</v>
      </c>
      <c r="AH16" s="89" t="s">
        <v>177</v>
      </c>
      <c r="AI16" s="89" t="s">
        <v>168</v>
      </c>
      <c r="AJ16" s="89" t="s">
        <v>167</v>
      </c>
    </row>
    <row r="17" spans="1:36" ht="22.5" thickTop="1" thickBot="1" x14ac:dyDescent="0.35">
      <c r="A17" s="3">
        <v>14</v>
      </c>
      <c r="B17" s="91" t="s">
        <v>43</v>
      </c>
      <c r="C17" s="92" t="s">
        <v>90</v>
      </c>
      <c r="D17" s="93">
        <v>44112</v>
      </c>
      <c r="E17" s="94">
        <v>10</v>
      </c>
      <c r="F17" s="94">
        <v>48</v>
      </c>
      <c r="G17" s="83">
        <v>2</v>
      </c>
      <c r="H17" s="83">
        <v>3</v>
      </c>
      <c r="I17" s="83">
        <v>3</v>
      </c>
      <c r="J17" s="83">
        <v>4</v>
      </c>
      <c r="K17" s="83">
        <v>2</v>
      </c>
      <c r="L17" s="83">
        <v>1</v>
      </c>
      <c r="M17" s="83">
        <v>2</v>
      </c>
      <c r="N17" s="83">
        <v>3</v>
      </c>
      <c r="O17" s="83">
        <v>2</v>
      </c>
      <c r="P17" s="83">
        <v>3</v>
      </c>
      <c r="Q17" s="83">
        <v>3</v>
      </c>
      <c r="R17" s="83">
        <v>4</v>
      </c>
      <c r="S17" s="83">
        <v>3</v>
      </c>
      <c r="T17" s="83">
        <v>3</v>
      </c>
      <c r="U17" s="83">
        <v>3</v>
      </c>
      <c r="V17" s="83">
        <v>4</v>
      </c>
      <c r="W17" s="83">
        <v>3</v>
      </c>
      <c r="X17" s="83">
        <v>4</v>
      </c>
      <c r="Y17" s="83">
        <v>3</v>
      </c>
      <c r="Z17" s="83">
        <v>4</v>
      </c>
      <c r="AA17" s="76">
        <v>3</v>
      </c>
      <c r="AB17" s="76">
        <v>4</v>
      </c>
      <c r="AC17" s="83">
        <v>2</v>
      </c>
      <c r="AD17" s="83">
        <v>2</v>
      </c>
      <c r="AE17" s="83">
        <v>3</v>
      </c>
      <c r="AF17" s="90">
        <f t="shared" si="0"/>
        <v>73</v>
      </c>
      <c r="AG17" s="85">
        <f t="shared" si="1"/>
        <v>2.92</v>
      </c>
      <c r="AH17" s="89" t="s">
        <v>172</v>
      </c>
      <c r="AI17" s="89" t="s">
        <v>176</v>
      </c>
      <c r="AJ17" s="89" t="s">
        <v>169</v>
      </c>
    </row>
    <row r="18" spans="1:36" ht="22.5" thickTop="1" thickBot="1" x14ac:dyDescent="0.35">
      <c r="A18" s="3">
        <v>15</v>
      </c>
      <c r="B18" s="91" t="s">
        <v>47</v>
      </c>
      <c r="C18" s="92" t="s">
        <v>86</v>
      </c>
      <c r="D18" s="93">
        <v>44115</v>
      </c>
      <c r="E18" s="94">
        <v>27</v>
      </c>
      <c r="F18" s="94">
        <v>52</v>
      </c>
      <c r="G18" s="83">
        <v>3</v>
      </c>
      <c r="H18" s="83">
        <v>2</v>
      </c>
      <c r="I18" s="83">
        <v>4</v>
      </c>
      <c r="J18" s="83">
        <v>4</v>
      </c>
      <c r="K18" s="83">
        <v>3</v>
      </c>
      <c r="L18" s="83">
        <v>4</v>
      </c>
      <c r="M18" s="83">
        <v>3</v>
      </c>
      <c r="N18" s="83">
        <v>4</v>
      </c>
      <c r="O18" s="83">
        <v>4</v>
      </c>
      <c r="P18" s="83">
        <v>4</v>
      </c>
      <c r="Q18" s="83">
        <v>4</v>
      </c>
      <c r="R18" s="83">
        <v>4</v>
      </c>
      <c r="S18" s="83">
        <v>4</v>
      </c>
      <c r="T18" s="83">
        <v>3</v>
      </c>
      <c r="U18" s="83">
        <v>4</v>
      </c>
      <c r="V18" s="83">
        <v>4</v>
      </c>
      <c r="W18" s="83">
        <v>3</v>
      </c>
      <c r="X18" s="83">
        <v>3</v>
      </c>
      <c r="Y18" s="83">
        <v>4</v>
      </c>
      <c r="Z18" s="83">
        <v>4</v>
      </c>
      <c r="AA18" s="76">
        <v>3</v>
      </c>
      <c r="AB18" s="76">
        <v>4</v>
      </c>
      <c r="AC18" s="83">
        <v>3</v>
      </c>
      <c r="AD18" s="83">
        <v>2</v>
      </c>
      <c r="AE18" s="83">
        <v>3</v>
      </c>
      <c r="AF18" s="90">
        <f t="shared" si="0"/>
        <v>87</v>
      </c>
      <c r="AG18" s="85">
        <f t="shared" si="1"/>
        <v>3.48</v>
      </c>
      <c r="AH18" s="89" t="s">
        <v>172</v>
      </c>
      <c r="AI18" s="89" t="s">
        <v>162</v>
      </c>
      <c r="AJ18" s="89" t="s">
        <v>164</v>
      </c>
    </row>
    <row r="19" spans="1:36" ht="22.5" thickTop="1" thickBot="1" x14ac:dyDescent="0.35">
      <c r="A19" s="3">
        <v>16</v>
      </c>
      <c r="B19" s="91" t="s">
        <v>189</v>
      </c>
      <c r="C19" s="92" t="s">
        <v>86</v>
      </c>
      <c r="D19" s="93">
        <v>44115</v>
      </c>
      <c r="E19" s="94">
        <v>14</v>
      </c>
      <c r="F19" s="94">
        <v>67</v>
      </c>
      <c r="G19" s="83">
        <v>2</v>
      </c>
      <c r="H19" s="83">
        <v>3</v>
      </c>
      <c r="I19" s="83">
        <v>4</v>
      </c>
      <c r="J19" s="83">
        <v>4</v>
      </c>
      <c r="K19" s="83">
        <v>4</v>
      </c>
      <c r="L19" s="83">
        <v>3</v>
      </c>
      <c r="M19" s="83">
        <v>2</v>
      </c>
      <c r="N19" s="83">
        <v>4</v>
      </c>
      <c r="O19" s="83">
        <v>4</v>
      </c>
      <c r="P19" s="83">
        <v>3</v>
      </c>
      <c r="Q19" s="83">
        <v>3</v>
      </c>
      <c r="R19" s="83">
        <v>4</v>
      </c>
      <c r="S19" s="83">
        <v>2</v>
      </c>
      <c r="T19" s="83">
        <v>2</v>
      </c>
      <c r="U19" s="83">
        <v>2</v>
      </c>
      <c r="V19" s="83">
        <v>4</v>
      </c>
      <c r="W19" s="83">
        <v>2</v>
      </c>
      <c r="X19" s="83">
        <v>3</v>
      </c>
      <c r="Y19" s="83">
        <v>1</v>
      </c>
      <c r="Z19" s="83">
        <v>3</v>
      </c>
      <c r="AA19" s="76">
        <v>3</v>
      </c>
      <c r="AB19" s="76">
        <v>4</v>
      </c>
      <c r="AC19" s="83">
        <v>2</v>
      </c>
      <c r="AD19" s="83">
        <v>4</v>
      </c>
      <c r="AE19" s="83">
        <v>2</v>
      </c>
      <c r="AF19" s="90">
        <f t="shared" si="0"/>
        <v>74</v>
      </c>
      <c r="AG19" s="85">
        <f t="shared" si="1"/>
        <v>2.96</v>
      </c>
      <c r="AH19" s="89" t="s">
        <v>167</v>
      </c>
      <c r="AI19" s="89" t="s">
        <v>168</v>
      </c>
      <c r="AJ19" s="89" t="s">
        <v>179</v>
      </c>
    </row>
    <row r="20" spans="1:36" ht="22.5" thickTop="1" thickBot="1" x14ac:dyDescent="0.35">
      <c r="A20" s="3">
        <v>17</v>
      </c>
      <c r="B20" s="91" t="s">
        <v>50</v>
      </c>
      <c r="C20" s="92" t="s">
        <v>87</v>
      </c>
      <c r="D20" s="93">
        <v>44116</v>
      </c>
      <c r="E20" s="94">
        <v>28</v>
      </c>
      <c r="F20" s="94">
        <v>87</v>
      </c>
      <c r="G20" s="83">
        <v>3</v>
      </c>
      <c r="H20" s="83">
        <v>2</v>
      </c>
      <c r="I20" s="83">
        <v>4</v>
      </c>
      <c r="J20" s="83">
        <v>4</v>
      </c>
      <c r="K20" s="83">
        <v>4</v>
      </c>
      <c r="L20" s="83">
        <v>4</v>
      </c>
      <c r="M20" s="83">
        <v>3</v>
      </c>
      <c r="N20" s="83">
        <v>4</v>
      </c>
      <c r="O20" s="83">
        <v>4</v>
      </c>
      <c r="P20" s="83">
        <v>4</v>
      </c>
      <c r="Q20" s="83">
        <v>3</v>
      </c>
      <c r="R20" s="83">
        <v>4</v>
      </c>
      <c r="S20" s="83">
        <v>2</v>
      </c>
      <c r="T20" s="83">
        <v>4</v>
      </c>
      <c r="U20" s="83">
        <v>3</v>
      </c>
      <c r="V20" s="83">
        <v>4</v>
      </c>
      <c r="W20" s="83">
        <v>3</v>
      </c>
      <c r="X20" s="83">
        <v>2</v>
      </c>
      <c r="Y20" s="83">
        <v>4</v>
      </c>
      <c r="Z20" s="83">
        <v>3</v>
      </c>
      <c r="AA20" s="76">
        <v>2</v>
      </c>
      <c r="AB20" s="76">
        <v>3</v>
      </c>
      <c r="AC20" s="83">
        <v>2</v>
      </c>
      <c r="AD20" s="83">
        <v>2</v>
      </c>
      <c r="AE20" s="83">
        <v>1</v>
      </c>
      <c r="AF20" s="90">
        <f t="shared" si="0"/>
        <v>78</v>
      </c>
      <c r="AG20" s="85">
        <f t="shared" si="1"/>
        <v>3.12</v>
      </c>
      <c r="AH20" s="89" t="s">
        <v>169</v>
      </c>
      <c r="AI20" s="89" t="s">
        <v>172</v>
      </c>
      <c r="AJ20" s="89" t="s">
        <v>162</v>
      </c>
    </row>
    <row r="21" spans="1:36" ht="22.5" thickTop="1" thickBot="1" x14ac:dyDescent="0.35">
      <c r="A21" s="3">
        <v>18</v>
      </c>
      <c r="B21" s="91" t="s">
        <v>52</v>
      </c>
      <c r="C21" s="92" t="s">
        <v>87</v>
      </c>
      <c r="D21" s="93">
        <v>44116</v>
      </c>
      <c r="E21" s="94">
        <v>41</v>
      </c>
      <c r="F21" s="94">
        <v>177</v>
      </c>
      <c r="G21" s="83">
        <v>2</v>
      </c>
      <c r="H21" s="83">
        <v>3</v>
      </c>
      <c r="I21" s="83">
        <v>4</v>
      </c>
      <c r="J21" s="83">
        <v>3</v>
      </c>
      <c r="K21" s="83">
        <v>1</v>
      </c>
      <c r="L21" s="83">
        <v>1</v>
      </c>
      <c r="M21" s="83">
        <v>3</v>
      </c>
      <c r="N21" s="83">
        <v>4</v>
      </c>
      <c r="O21" s="83">
        <v>2</v>
      </c>
      <c r="P21" s="83">
        <v>4</v>
      </c>
      <c r="Q21" s="83">
        <v>2</v>
      </c>
      <c r="R21" s="83">
        <v>4</v>
      </c>
      <c r="S21" s="83">
        <v>3</v>
      </c>
      <c r="T21" s="83">
        <v>3</v>
      </c>
      <c r="U21" s="83">
        <v>3</v>
      </c>
      <c r="V21" s="83">
        <v>3</v>
      </c>
      <c r="W21" s="83">
        <v>4</v>
      </c>
      <c r="X21" s="83">
        <v>3</v>
      </c>
      <c r="Y21" s="83">
        <v>2</v>
      </c>
      <c r="Z21" s="83">
        <v>3</v>
      </c>
      <c r="AA21" s="76">
        <v>4</v>
      </c>
      <c r="AB21" s="76">
        <v>1</v>
      </c>
      <c r="AC21" s="83">
        <v>3</v>
      </c>
      <c r="AD21" s="83">
        <v>4</v>
      </c>
      <c r="AE21" s="83">
        <v>2</v>
      </c>
      <c r="AF21" s="90">
        <f t="shared" si="0"/>
        <v>71</v>
      </c>
      <c r="AG21" s="85">
        <f t="shared" si="1"/>
        <v>2.84</v>
      </c>
      <c r="AH21" s="89" t="s">
        <v>168</v>
      </c>
      <c r="AI21" s="89" t="s">
        <v>164</v>
      </c>
      <c r="AJ21" s="89" t="s">
        <v>170</v>
      </c>
    </row>
    <row r="22" spans="1:36" ht="22.5" thickTop="1" thickBot="1" x14ac:dyDescent="0.35">
      <c r="A22" s="3">
        <v>19</v>
      </c>
      <c r="B22" s="91" t="s">
        <v>185</v>
      </c>
      <c r="C22" s="92" t="s">
        <v>88</v>
      </c>
      <c r="D22" s="93">
        <v>44117</v>
      </c>
      <c r="E22" s="94">
        <v>26</v>
      </c>
      <c r="F22" s="94">
        <v>169</v>
      </c>
      <c r="G22" s="83">
        <v>3</v>
      </c>
      <c r="H22" s="83">
        <v>3</v>
      </c>
      <c r="I22" s="83">
        <v>4</v>
      </c>
      <c r="J22" s="83">
        <v>2</v>
      </c>
      <c r="K22" s="83">
        <v>2</v>
      </c>
      <c r="L22" s="83">
        <v>2</v>
      </c>
      <c r="M22" s="83">
        <v>3</v>
      </c>
      <c r="N22" s="83">
        <v>4</v>
      </c>
      <c r="O22" s="83">
        <v>4</v>
      </c>
      <c r="P22" s="83">
        <v>4</v>
      </c>
      <c r="Q22" s="83">
        <v>3</v>
      </c>
      <c r="R22" s="83">
        <v>4</v>
      </c>
      <c r="S22" s="83">
        <v>3</v>
      </c>
      <c r="T22" s="83">
        <v>4</v>
      </c>
      <c r="U22" s="83">
        <v>3</v>
      </c>
      <c r="V22" s="83">
        <v>2</v>
      </c>
      <c r="W22" s="83">
        <v>4</v>
      </c>
      <c r="X22" s="83">
        <v>4</v>
      </c>
      <c r="Y22" s="83">
        <v>1</v>
      </c>
      <c r="Z22" s="83">
        <v>3</v>
      </c>
      <c r="AA22" s="76">
        <v>4</v>
      </c>
      <c r="AB22" s="76">
        <v>4</v>
      </c>
      <c r="AC22" s="83">
        <v>3</v>
      </c>
      <c r="AD22" s="83">
        <v>4</v>
      </c>
      <c r="AE22" s="83">
        <v>3</v>
      </c>
      <c r="AF22" s="90">
        <f t="shared" si="0"/>
        <v>80</v>
      </c>
      <c r="AG22" s="85">
        <f t="shared" si="1"/>
        <v>3.2</v>
      </c>
      <c r="AH22" s="89" t="s">
        <v>164</v>
      </c>
      <c r="AI22" s="89" t="s">
        <v>170</v>
      </c>
      <c r="AJ22" s="89" t="s">
        <v>177</v>
      </c>
    </row>
    <row r="23" spans="1:36" ht="22.5" thickTop="1" thickBot="1" x14ac:dyDescent="0.35">
      <c r="A23" s="3">
        <v>20</v>
      </c>
      <c r="B23" s="91" t="s">
        <v>55</v>
      </c>
      <c r="C23" s="92" t="s">
        <v>89</v>
      </c>
      <c r="D23" s="93">
        <v>44118</v>
      </c>
      <c r="E23" s="94">
        <v>33</v>
      </c>
      <c r="F23" s="94">
        <v>116</v>
      </c>
      <c r="G23" s="83">
        <v>4</v>
      </c>
      <c r="H23" s="83">
        <v>4</v>
      </c>
      <c r="I23" s="83">
        <v>4</v>
      </c>
      <c r="J23" s="83">
        <v>4</v>
      </c>
      <c r="K23" s="83">
        <v>3</v>
      </c>
      <c r="L23" s="83">
        <v>4</v>
      </c>
      <c r="M23" s="83">
        <v>2</v>
      </c>
      <c r="N23" s="83">
        <v>4</v>
      </c>
      <c r="O23" s="83">
        <v>4</v>
      </c>
      <c r="P23" s="83">
        <v>4</v>
      </c>
      <c r="Q23" s="83">
        <v>3</v>
      </c>
      <c r="R23" s="83">
        <v>4</v>
      </c>
      <c r="S23" s="83">
        <v>4</v>
      </c>
      <c r="T23" s="83">
        <v>4</v>
      </c>
      <c r="U23" s="83">
        <v>4</v>
      </c>
      <c r="V23" s="83">
        <v>4</v>
      </c>
      <c r="W23" s="83">
        <v>4</v>
      </c>
      <c r="X23" s="83">
        <v>3</v>
      </c>
      <c r="Y23" s="83">
        <v>3</v>
      </c>
      <c r="Z23" s="83">
        <v>4</v>
      </c>
      <c r="AA23" s="76">
        <v>3</v>
      </c>
      <c r="AB23" s="76">
        <v>4</v>
      </c>
      <c r="AC23" s="83">
        <v>2</v>
      </c>
      <c r="AD23" s="83">
        <v>4</v>
      </c>
      <c r="AE23" s="83">
        <v>2</v>
      </c>
      <c r="AF23" s="90">
        <f t="shared" si="0"/>
        <v>89</v>
      </c>
      <c r="AG23" s="85">
        <f t="shared" si="1"/>
        <v>3.56</v>
      </c>
      <c r="AH23" s="89" t="s">
        <v>172</v>
      </c>
      <c r="AI23" s="89" t="s">
        <v>180</v>
      </c>
      <c r="AJ23" s="89" t="s">
        <v>174</v>
      </c>
    </row>
    <row r="24" spans="1:36" ht="22.5" thickTop="1" thickBot="1" x14ac:dyDescent="0.35">
      <c r="A24" s="3">
        <v>21</v>
      </c>
      <c r="B24" s="91" t="s">
        <v>56</v>
      </c>
      <c r="C24" s="92" t="s">
        <v>89</v>
      </c>
      <c r="D24" s="93">
        <v>44118</v>
      </c>
      <c r="E24" s="94">
        <v>17</v>
      </c>
      <c r="F24" s="94">
        <v>39</v>
      </c>
      <c r="G24" s="83">
        <v>3</v>
      </c>
      <c r="H24" s="83">
        <v>3</v>
      </c>
      <c r="I24" s="83">
        <v>4</v>
      </c>
      <c r="J24" s="83">
        <v>3</v>
      </c>
      <c r="K24" s="83">
        <v>3</v>
      </c>
      <c r="L24" s="83">
        <v>1</v>
      </c>
      <c r="M24" s="83">
        <v>1</v>
      </c>
      <c r="N24" s="83">
        <v>1</v>
      </c>
      <c r="O24" s="83">
        <v>2</v>
      </c>
      <c r="P24" s="83">
        <v>4</v>
      </c>
      <c r="Q24" s="83">
        <v>3</v>
      </c>
      <c r="R24" s="83">
        <v>4</v>
      </c>
      <c r="S24" s="83">
        <v>3</v>
      </c>
      <c r="T24" s="83">
        <v>3</v>
      </c>
      <c r="U24" s="83">
        <v>2</v>
      </c>
      <c r="V24" s="83">
        <v>3</v>
      </c>
      <c r="W24" s="83">
        <v>3</v>
      </c>
      <c r="X24" s="83">
        <v>4</v>
      </c>
      <c r="Y24" s="83">
        <v>1</v>
      </c>
      <c r="Z24" s="83">
        <v>3</v>
      </c>
      <c r="AA24" s="76">
        <v>3</v>
      </c>
      <c r="AB24" s="76">
        <v>3</v>
      </c>
      <c r="AC24" s="83">
        <v>2</v>
      </c>
      <c r="AD24" s="83">
        <v>4</v>
      </c>
      <c r="AE24" s="83">
        <v>2</v>
      </c>
      <c r="AF24" s="90">
        <f t="shared" si="0"/>
        <v>68</v>
      </c>
      <c r="AG24" s="85">
        <f t="shared" si="1"/>
        <v>2.72</v>
      </c>
      <c r="AH24" s="89" t="s">
        <v>171</v>
      </c>
      <c r="AI24" s="89" t="s">
        <v>164</v>
      </c>
      <c r="AJ24" s="89" t="s">
        <v>166</v>
      </c>
    </row>
    <row r="25" spans="1:36" ht="22.5" thickTop="1" thickBot="1" x14ac:dyDescent="0.35">
      <c r="A25" s="3">
        <v>22</v>
      </c>
      <c r="B25" s="91" t="s">
        <v>57</v>
      </c>
      <c r="C25" s="92" t="s">
        <v>89</v>
      </c>
      <c r="D25" s="93">
        <v>44118</v>
      </c>
      <c r="E25" s="94">
        <v>21</v>
      </c>
      <c r="F25" s="94">
        <v>71</v>
      </c>
      <c r="G25" s="83">
        <v>2</v>
      </c>
      <c r="H25" s="83">
        <v>2</v>
      </c>
      <c r="I25" s="83">
        <v>4</v>
      </c>
      <c r="J25" s="83">
        <v>2</v>
      </c>
      <c r="K25" s="83">
        <v>2</v>
      </c>
      <c r="L25" s="83">
        <v>1</v>
      </c>
      <c r="M25" s="83">
        <v>3</v>
      </c>
      <c r="N25" s="83">
        <v>3</v>
      </c>
      <c r="O25" s="83">
        <v>2</v>
      </c>
      <c r="P25" s="83">
        <v>4</v>
      </c>
      <c r="Q25" s="83">
        <v>3</v>
      </c>
      <c r="R25" s="83">
        <v>4</v>
      </c>
      <c r="S25" s="83">
        <v>4</v>
      </c>
      <c r="T25" s="83">
        <v>3</v>
      </c>
      <c r="U25" s="83">
        <v>4</v>
      </c>
      <c r="V25" s="83">
        <v>2</v>
      </c>
      <c r="W25" s="83">
        <v>3</v>
      </c>
      <c r="X25" s="83">
        <v>4</v>
      </c>
      <c r="Y25" s="83">
        <v>1</v>
      </c>
      <c r="Z25" s="83">
        <v>3</v>
      </c>
      <c r="AA25" s="76">
        <v>3</v>
      </c>
      <c r="AB25" s="76">
        <v>3</v>
      </c>
      <c r="AC25" s="83">
        <v>3</v>
      </c>
      <c r="AD25" s="83">
        <v>1</v>
      </c>
      <c r="AE25" s="83">
        <v>3</v>
      </c>
      <c r="AF25" s="90">
        <f t="shared" si="0"/>
        <v>69</v>
      </c>
      <c r="AG25" s="85">
        <f t="shared" si="1"/>
        <v>2.76</v>
      </c>
      <c r="AH25" s="89" t="s">
        <v>168</v>
      </c>
      <c r="AI25" s="89" t="s">
        <v>178</v>
      </c>
      <c r="AJ25" s="89" t="s">
        <v>175</v>
      </c>
    </row>
    <row r="26" spans="1:36" ht="22.5" thickTop="1" thickBot="1" x14ac:dyDescent="0.35">
      <c r="A26" s="3">
        <v>23</v>
      </c>
      <c r="B26" s="91" t="s">
        <v>59</v>
      </c>
      <c r="C26" s="92" t="s">
        <v>90</v>
      </c>
      <c r="D26" s="93">
        <v>44119</v>
      </c>
      <c r="E26" s="94">
        <v>15</v>
      </c>
      <c r="F26" s="94">
        <v>36</v>
      </c>
      <c r="G26" s="83">
        <v>4</v>
      </c>
      <c r="H26" s="83">
        <v>3</v>
      </c>
      <c r="I26" s="83">
        <v>4</v>
      </c>
      <c r="J26" s="83">
        <v>3</v>
      </c>
      <c r="K26" s="83">
        <v>4</v>
      </c>
      <c r="L26" s="83">
        <v>3</v>
      </c>
      <c r="M26" s="83">
        <v>4</v>
      </c>
      <c r="N26" s="83">
        <v>4</v>
      </c>
      <c r="O26" s="83">
        <v>4</v>
      </c>
      <c r="P26" s="83">
        <v>4</v>
      </c>
      <c r="Q26" s="83">
        <v>4</v>
      </c>
      <c r="R26" s="83">
        <v>4</v>
      </c>
      <c r="S26" s="83">
        <v>4</v>
      </c>
      <c r="T26" s="83">
        <v>4</v>
      </c>
      <c r="U26" s="83">
        <v>4</v>
      </c>
      <c r="V26" s="83">
        <v>4</v>
      </c>
      <c r="W26" s="83">
        <v>3</v>
      </c>
      <c r="X26" s="83">
        <v>4</v>
      </c>
      <c r="Y26" s="83">
        <v>4</v>
      </c>
      <c r="Z26" s="83">
        <v>4</v>
      </c>
      <c r="AA26" s="76">
        <v>3</v>
      </c>
      <c r="AB26" s="76">
        <v>3</v>
      </c>
      <c r="AC26" s="83">
        <v>4</v>
      </c>
      <c r="AD26" s="83">
        <v>3</v>
      </c>
      <c r="AE26" s="83">
        <v>4</v>
      </c>
      <c r="AF26" s="90">
        <f t="shared" si="0"/>
        <v>93</v>
      </c>
      <c r="AG26" s="85">
        <f t="shared" si="1"/>
        <v>3.72</v>
      </c>
      <c r="AH26" s="89" t="s">
        <v>177</v>
      </c>
      <c r="AI26" s="89" t="s">
        <v>172</v>
      </c>
      <c r="AJ26" s="89" t="s">
        <v>166</v>
      </c>
    </row>
    <row r="27" spans="1:36" ht="22.5" thickTop="1" thickBot="1" x14ac:dyDescent="0.35">
      <c r="A27" s="3">
        <v>24</v>
      </c>
      <c r="B27" s="91" t="s">
        <v>58</v>
      </c>
      <c r="C27" s="92" t="s">
        <v>87</v>
      </c>
      <c r="D27" s="93">
        <v>44130</v>
      </c>
      <c r="E27" s="94">
        <v>24</v>
      </c>
      <c r="F27" s="94">
        <v>88</v>
      </c>
      <c r="G27" s="83">
        <v>4</v>
      </c>
      <c r="H27" s="83">
        <v>3</v>
      </c>
      <c r="I27" s="83">
        <v>4</v>
      </c>
      <c r="J27" s="83">
        <v>3</v>
      </c>
      <c r="K27" s="83">
        <v>2</v>
      </c>
      <c r="L27" s="83">
        <v>2</v>
      </c>
      <c r="M27" s="83">
        <v>3</v>
      </c>
      <c r="N27" s="83">
        <v>3</v>
      </c>
      <c r="O27" s="83">
        <v>3</v>
      </c>
      <c r="P27" s="83">
        <v>4</v>
      </c>
      <c r="Q27" s="83">
        <v>2</v>
      </c>
      <c r="R27" s="83">
        <v>4</v>
      </c>
      <c r="S27" s="83">
        <v>3</v>
      </c>
      <c r="T27" s="83">
        <v>4</v>
      </c>
      <c r="U27" s="83">
        <v>2</v>
      </c>
      <c r="V27" s="83">
        <v>4</v>
      </c>
      <c r="W27" s="83">
        <v>4</v>
      </c>
      <c r="X27" s="83">
        <v>3</v>
      </c>
      <c r="Y27" s="83">
        <v>3</v>
      </c>
      <c r="Z27" s="83">
        <v>4</v>
      </c>
      <c r="AA27" s="76">
        <v>4</v>
      </c>
      <c r="AB27" s="76">
        <v>4</v>
      </c>
      <c r="AC27" s="83">
        <v>2</v>
      </c>
      <c r="AD27" s="83">
        <v>3</v>
      </c>
      <c r="AE27" s="83">
        <v>1</v>
      </c>
      <c r="AF27" s="90">
        <f t="shared" si="0"/>
        <v>78</v>
      </c>
      <c r="AG27" s="85">
        <f t="shared" si="1"/>
        <v>3.12</v>
      </c>
      <c r="AH27" s="89" t="s">
        <v>162</v>
      </c>
      <c r="AI27" s="89" t="s">
        <v>164</v>
      </c>
      <c r="AJ27" s="89" t="s">
        <v>172</v>
      </c>
    </row>
    <row r="28" spans="1:36" ht="22.5" thickTop="1" thickBot="1" x14ac:dyDescent="0.35">
      <c r="A28" s="3">
        <v>25</v>
      </c>
      <c r="B28" s="91" t="s">
        <v>31</v>
      </c>
      <c r="C28" s="92" t="s">
        <v>87</v>
      </c>
      <c r="D28" s="93">
        <v>44130</v>
      </c>
      <c r="E28" s="94">
        <v>35</v>
      </c>
      <c r="F28" s="94">
        <v>109</v>
      </c>
      <c r="G28" s="83">
        <v>4</v>
      </c>
      <c r="H28" s="83">
        <v>3</v>
      </c>
      <c r="I28" s="83">
        <v>4</v>
      </c>
      <c r="J28" s="83">
        <v>4</v>
      </c>
      <c r="K28" s="83">
        <v>3</v>
      </c>
      <c r="L28" s="83">
        <v>2</v>
      </c>
      <c r="M28" s="83">
        <v>3</v>
      </c>
      <c r="N28" s="83">
        <v>4</v>
      </c>
      <c r="O28" s="83">
        <v>4</v>
      </c>
      <c r="P28" s="83">
        <v>4</v>
      </c>
      <c r="Q28" s="83">
        <v>3</v>
      </c>
      <c r="R28" s="83">
        <v>4</v>
      </c>
      <c r="S28" s="83">
        <v>4</v>
      </c>
      <c r="T28" s="83">
        <v>3</v>
      </c>
      <c r="U28" s="83">
        <v>3</v>
      </c>
      <c r="V28" s="83">
        <v>3</v>
      </c>
      <c r="W28" s="83">
        <v>4</v>
      </c>
      <c r="X28" s="83">
        <v>4</v>
      </c>
      <c r="Y28" s="83">
        <v>3</v>
      </c>
      <c r="Z28" s="83">
        <v>3</v>
      </c>
      <c r="AA28" s="76">
        <v>3</v>
      </c>
      <c r="AB28" s="76">
        <v>3</v>
      </c>
      <c r="AC28" s="83">
        <v>3</v>
      </c>
      <c r="AD28" s="83">
        <v>3</v>
      </c>
      <c r="AE28" s="83">
        <v>4</v>
      </c>
      <c r="AF28" s="90">
        <f t="shared" si="0"/>
        <v>85</v>
      </c>
      <c r="AG28" s="85">
        <f t="shared" si="1"/>
        <v>3.4</v>
      </c>
      <c r="AH28" s="89" t="s">
        <v>171</v>
      </c>
      <c r="AI28" s="89" t="s">
        <v>168</v>
      </c>
      <c r="AJ28" s="89" t="s">
        <v>173</v>
      </c>
    </row>
    <row r="29" spans="1:36" ht="22.5" thickTop="1" thickBot="1" x14ac:dyDescent="0.35">
      <c r="A29" s="3">
        <v>26</v>
      </c>
      <c r="B29" s="91" t="s">
        <v>45</v>
      </c>
      <c r="C29" s="92" t="s">
        <v>88</v>
      </c>
      <c r="D29" s="93">
        <v>44131</v>
      </c>
      <c r="E29" s="94">
        <v>25</v>
      </c>
      <c r="F29" s="94">
        <v>62</v>
      </c>
      <c r="G29" s="83">
        <v>4</v>
      </c>
      <c r="H29" s="83">
        <v>3</v>
      </c>
      <c r="I29" s="83">
        <v>4</v>
      </c>
      <c r="J29" s="83">
        <v>4</v>
      </c>
      <c r="K29" s="83">
        <v>3</v>
      </c>
      <c r="L29" s="83">
        <v>4</v>
      </c>
      <c r="M29" s="83">
        <v>4</v>
      </c>
      <c r="N29" s="83">
        <v>4</v>
      </c>
      <c r="O29" s="83">
        <v>3</v>
      </c>
      <c r="P29" s="83">
        <v>4</v>
      </c>
      <c r="Q29" s="83">
        <v>4</v>
      </c>
      <c r="R29" s="83">
        <v>4</v>
      </c>
      <c r="S29" s="83">
        <v>3</v>
      </c>
      <c r="T29" s="83">
        <v>4</v>
      </c>
      <c r="U29" s="83">
        <v>4</v>
      </c>
      <c r="V29" s="83">
        <v>3</v>
      </c>
      <c r="W29" s="83">
        <v>4</v>
      </c>
      <c r="X29" s="83">
        <v>3</v>
      </c>
      <c r="Y29" s="83">
        <v>3</v>
      </c>
      <c r="Z29" s="83">
        <v>4</v>
      </c>
      <c r="AA29" s="76">
        <v>4</v>
      </c>
      <c r="AB29" s="76">
        <v>4</v>
      </c>
      <c r="AC29" s="83">
        <v>3</v>
      </c>
      <c r="AD29" s="83">
        <v>3</v>
      </c>
      <c r="AE29" s="83">
        <v>4</v>
      </c>
      <c r="AF29" s="90">
        <f t="shared" si="0"/>
        <v>91</v>
      </c>
      <c r="AG29" s="85">
        <f t="shared" si="1"/>
        <v>3.64</v>
      </c>
      <c r="AH29" s="89" t="s">
        <v>167</v>
      </c>
      <c r="AI29" s="89" t="s">
        <v>164</v>
      </c>
      <c r="AJ29" s="89" t="s">
        <v>172</v>
      </c>
    </row>
    <row r="30" spans="1:36" ht="22.5" thickTop="1" thickBot="1" x14ac:dyDescent="0.35">
      <c r="A30" s="3">
        <v>27</v>
      </c>
      <c r="B30" s="91" t="s">
        <v>184</v>
      </c>
      <c r="C30" s="92" t="s">
        <v>88</v>
      </c>
      <c r="D30" s="93">
        <v>44131</v>
      </c>
      <c r="E30" s="94">
        <v>19</v>
      </c>
      <c r="F30" s="94">
        <v>143</v>
      </c>
      <c r="G30" s="83">
        <v>4</v>
      </c>
      <c r="H30" s="83">
        <v>4</v>
      </c>
      <c r="I30" s="83">
        <v>4</v>
      </c>
      <c r="J30" s="83">
        <v>4</v>
      </c>
      <c r="K30" s="83">
        <v>3</v>
      </c>
      <c r="L30" s="83">
        <v>4</v>
      </c>
      <c r="M30" s="83">
        <v>4</v>
      </c>
      <c r="N30" s="83">
        <v>4</v>
      </c>
      <c r="O30" s="83">
        <v>4</v>
      </c>
      <c r="P30" s="83">
        <v>4</v>
      </c>
      <c r="Q30" s="83">
        <v>3</v>
      </c>
      <c r="R30" s="83">
        <v>4</v>
      </c>
      <c r="S30" s="83">
        <v>3</v>
      </c>
      <c r="T30" s="83">
        <v>3</v>
      </c>
      <c r="U30" s="83">
        <v>2</v>
      </c>
      <c r="V30" s="83">
        <v>3</v>
      </c>
      <c r="W30" s="83">
        <v>3</v>
      </c>
      <c r="X30" s="83">
        <v>4</v>
      </c>
      <c r="Y30" s="83">
        <v>2</v>
      </c>
      <c r="Z30" s="83">
        <v>3</v>
      </c>
      <c r="AA30" s="76">
        <v>3</v>
      </c>
      <c r="AB30" s="76">
        <v>4</v>
      </c>
      <c r="AC30" s="83">
        <v>4</v>
      </c>
      <c r="AD30" s="83">
        <v>4</v>
      </c>
      <c r="AE30" s="83">
        <v>3</v>
      </c>
      <c r="AF30" s="90">
        <f t="shared" si="0"/>
        <v>87</v>
      </c>
      <c r="AG30" s="85">
        <f t="shared" si="1"/>
        <v>3.48</v>
      </c>
      <c r="AH30" s="89" t="s">
        <v>171</v>
      </c>
      <c r="AI30" s="89" t="s">
        <v>162</v>
      </c>
      <c r="AJ30" s="89" t="s">
        <v>173</v>
      </c>
    </row>
    <row r="31" spans="1:36" ht="22.5" thickTop="1" thickBot="1" x14ac:dyDescent="0.35">
      <c r="A31" s="3">
        <v>28</v>
      </c>
      <c r="B31" s="91" t="s">
        <v>33</v>
      </c>
      <c r="C31" s="92" t="s">
        <v>87</v>
      </c>
      <c r="D31" s="93">
        <v>44144</v>
      </c>
      <c r="E31" s="94">
        <v>49</v>
      </c>
      <c r="F31" s="94">
        <v>169</v>
      </c>
      <c r="G31" s="83">
        <v>1</v>
      </c>
      <c r="H31" s="83">
        <v>3</v>
      </c>
      <c r="I31" s="83">
        <v>4</v>
      </c>
      <c r="J31" s="83">
        <v>2</v>
      </c>
      <c r="K31" s="83">
        <v>2</v>
      </c>
      <c r="L31" s="83">
        <v>1</v>
      </c>
      <c r="M31" s="83">
        <v>4</v>
      </c>
      <c r="N31" s="83">
        <v>4</v>
      </c>
      <c r="O31" s="83">
        <v>3</v>
      </c>
      <c r="P31" s="83">
        <v>4</v>
      </c>
      <c r="Q31" s="83">
        <v>4</v>
      </c>
      <c r="R31" s="83">
        <v>4</v>
      </c>
      <c r="S31" s="83">
        <v>2</v>
      </c>
      <c r="T31" s="83">
        <v>3</v>
      </c>
      <c r="U31" s="83">
        <v>2</v>
      </c>
      <c r="V31" s="83">
        <v>3</v>
      </c>
      <c r="W31" s="83">
        <v>3</v>
      </c>
      <c r="X31" s="83">
        <v>4</v>
      </c>
      <c r="Y31" s="83">
        <v>4</v>
      </c>
      <c r="Z31" s="83">
        <v>3</v>
      </c>
      <c r="AA31" s="76">
        <v>4</v>
      </c>
      <c r="AB31" s="76">
        <v>3</v>
      </c>
      <c r="AC31" s="83">
        <v>3</v>
      </c>
      <c r="AD31" s="83">
        <v>4</v>
      </c>
      <c r="AE31" s="83">
        <v>4</v>
      </c>
      <c r="AF31" s="90">
        <f t="shared" si="0"/>
        <v>78</v>
      </c>
      <c r="AG31" s="85">
        <f t="shared" si="1"/>
        <v>3.12</v>
      </c>
      <c r="AH31" s="89" t="s">
        <v>164</v>
      </c>
      <c r="AI31" s="89" t="s">
        <v>174</v>
      </c>
      <c r="AJ31" s="89"/>
    </row>
    <row r="32" spans="1:36" ht="22.5" thickTop="1" thickBot="1" x14ac:dyDescent="0.35">
      <c r="A32" s="3">
        <v>29</v>
      </c>
      <c r="B32" s="91" t="s">
        <v>194</v>
      </c>
      <c r="C32" s="92" t="s">
        <v>86</v>
      </c>
      <c r="D32" s="93">
        <v>44150</v>
      </c>
      <c r="E32" s="94">
        <v>10</v>
      </c>
      <c r="F32" s="94">
        <v>34</v>
      </c>
      <c r="G32" s="83">
        <v>3</v>
      </c>
      <c r="H32" s="83">
        <v>3</v>
      </c>
      <c r="I32" s="83">
        <v>4</v>
      </c>
      <c r="J32" s="83">
        <v>3</v>
      </c>
      <c r="K32" s="83">
        <v>3</v>
      </c>
      <c r="L32" s="83">
        <v>4</v>
      </c>
      <c r="M32" s="83">
        <v>1</v>
      </c>
      <c r="N32" s="83">
        <v>4</v>
      </c>
      <c r="O32" s="83">
        <v>4</v>
      </c>
      <c r="P32" s="83">
        <v>4</v>
      </c>
      <c r="Q32" s="83">
        <v>3</v>
      </c>
      <c r="R32" s="83">
        <v>4</v>
      </c>
      <c r="S32" s="83">
        <v>2</v>
      </c>
      <c r="T32" s="83">
        <v>3</v>
      </c>
      <c r="U32" s="83">
        <v>3</v>
      </c>
      <c r="V32" s="83">
        <v>4</v>
      </c>
      <c r="W32" s="83">
        <v>2</v>
      </c>
      <c r="X32" s="83">
        <v>3</v>
      </c>
      <c r="Y32" s="83">
        <v>1</v>
      </c>
      <c r="Z32" s="83">
        <v>2</v>
      </c>
      <c r="AA32" s="76">
        <v>3</v>
      </c>
      <c r="AB32" s="76">
        <v>3</v>
      </c>
      <c r="AC32" s="83">
        <v>2</v>
      </c>
      <c r="AD32" s="83">
        <v>4</v>
      </c>
      <c r="AE32" s="83">
        <v>2</v>
      </c>
      <c r="AF32" s="90">
        <f t="shared" si="0"/>
        <v>74</v>
      </c>
      <c r="AG32" s="85">
        <f t="shared" si="1"/>
        <v>2.96</v>
      </c>
      <c r="AH32" s="89" t="s">
        <v>168</v>
      </c>
      <c r="AI32" s="89" t="s">
        <v>163</v>
      </c>
      <c r="AJ32" s="89"/>
    </row>
    <row r="33" spans="1:36" ht="22.5" thickTop="1" thickBot="1" x14ac:dyDescent="0.35">
      <c r="A33" s="3">
        <v>30</v>
      </c>
      <c r="B33" s="91" t="s">
        <v>159</v>
      </c>
      <c r="C33" s="92" t="s">
        <v>86</v>
      </c>
      <c r="D33" s="93">
        <v>44150</v>
      </c>
      <c r="E33" s="94">
        <v>19</v>
      </c>
      <c r="F33" s="94">
        <v>158</v>
      </c>
      <c r="G33" s="83">
        <v>3</v>
      </c>
      <c r="H33" s="83">
        <v>3</v>
      </c>
      <c r="I33" s="83">
        <v>4</v>
      </c>
      <c r="J33" s="83">
        <v>3</v>
      </c>
      <c r="K33" s="83">
        <v>2</v>
      </c>
      <c r="L33" s="83">
        <v>4</v>
      </c>
      <c r="M33" s="83">
        <v>4</v>
      </c>
      <c r="N33" s="83">
        <v>4</v>
      </c>
      <c r="O33" s="83">
        <v>3</v>
      </c>
      <c r="P33" s="83">
        <v>4</v>
      </c>
      <c r="Q33" s="83">
        <v>4</v>
      </c>
      <c r="R33" s="83">
        <v>4</v>
      </c>
      <c r="S33" s="83">
        <v>3</v>
      </c>
      <c r="T33" s="83">
        <v>4</v>
      </c>
      <c r="U33" s="83">
        <v>3</v>
      </c>
      <c r="V33" s="83">
        <v>4</v>
      </c>
      <c r="W33" s="83">
        <v>4</v>
      </c>
      <c r="X33" s="83">
        <v>4</v>
      </c>
      <c r="Y33" s="83">
        <v>3</v>
      </c>
      <c r="Z33" s="83">
        <v>4</v>
      </c>
      <c r="AA33" s="76">
        <v>3</v>
      </c>
      <c r="AB33" s="76">
        <v>4</v>
      </c>
      <c r="AC33" s="83">
        <v>3</v>
      </c>
      <c r="AD33" s="83">
        <v>3</v>
      </c>
      <c r="AE33" s="83">
        <v>4</v>
      </c>
      <c r="AF33" s="90">
        <f t="shared" si="0"/>
        <v>88</v>
      </c>
      <c r="AG33" s="85">
        <f t="shared" si="1"/>
        <v>3.52</v>
      </c>
      <c r="AH33" s="89" t="s">
        <v>165</v>
      </c>
      <c r="AI33" s="89" t="s">
        <v>164</v>
      </c>
      <c r="AJ33" s="89"/>
    </row>
    <row r="34" spans="1:36" ht="22.5" thickTop="1" thickBot="1" x14ac:dyDescent="0.35">
      <c r="A34" s="3">
        <v>31</v>
      </c>
      <c r="B34" s="91" t="s">
        <v>30</v>
      </c>
      <c r="C34" s="92" t="s">
        <v>86</v>
      </c>
      <c r="D34" s="93">
        <v>44150</v>
      </c>
      <c r="E34" s="94">
        <v>25</v>
      </c>
      <c r="F34" s="94">
        <v>64</v>
      </c>
      <c r="G34" s="83">
        <v>3</v>
      </c>
      <c r="H34" s="83">
        <v>2</v>
      </c>
      <c r="I34" s="83">
        <v>3</v>
      </c>
      <c r="J34" s="83">
        <v>1</v>
      </c>
      <c r="K34" s="83">
        <v>2</v>
      </c>
      <c r="L34" s="83">
        <v>3</v>
      </c>
      <c r="M34" s="83">
        <v>1</v>
      </c>
      <c r="N34" s="83">
        <v>3</v>
      </c>
      <c r="O34" s="83">
        <v>4</v>
      </c>
      <c r="P34" s="83">
        <v>4</v>
      </c>
      <c r="Q34" s="83">
        <v>4</v>
      </c>
      <c r="R34" s="83">
        <v>2</v>
      </c>
      <c r="S34" s="83">
        <v>3</v>
      </c>
      <c r="T34" s="83">
        <v>3</v>
      </c>
      <c r="U34" s="83">
        <v>1</v>
      </c>
      <c r="V34" s="83">
        <v>4</v>
      </c>
      <c r="W34" s="83">
        <v>4</v>
      </c>
      <c r="X34" s="83">
        <v>4</v>
      </c>
      <c r="Y34" s="83">
        <v>2</v>
      </c>
      <c r="Z34" s="83">
        <v>2</v>
      </c>
      <c r="AA34" s="76">
        <v>4</v>
      </c>
      <c r="AB34" s="76">
        <v>3</v>
      </c>
      <c r="AC34" s="83">
        <v>2</v>
      </c>
      <c r="AD34" s="83">
        <v>3</v>
      </c>
      <c r="AE34" s="83">
        <v>4</v>
      </c>
      <c r="AF34" s="90">
        <f t="shared" si="0"/>
        <v>71</v>
      </c>
      <c r="AG34" s="85">
        <f t="shared" si="1"/>
        <v>2.84</v>
      </c>
      <c r="AH34" s="89" t="s">
        <v>167</v>
      </c>
      <c r="AI34" s="89" t="s">
        <v>166</v>
      </c>
      <c r="AJ34" s="89"/>
    </row>
    <row r="35" spans="1:36" ht="22.5" thickTop="1" thickBot="1" x14ac:dyDescent="0.35">
      <c r="A35" s="3">
        <v>32</v>
      </c>
      <c r="B35" s="91" t="s">
        <v>183</v>
      </c>
      <c r="C35" s="92" t="s">
        <v>87</v>
      </c>
      <c r="D35" s="93">
        <v>44151</v>
      </c>
      <c r="E35" s="94">
        <v>39</v>
      </c>
      <c r="F35" s="94">
        <v>160</v>
      </c>
      <c r="G35" s="83">
        <v>3</v>
      </c>
      <c r="H35" s="83">
        <v>2</v>
      </c>
      <c r="I35" s="83">
        <v>2</v>
      </c>
      <c r="J35" s="83">
        <v>1</v>
      </c>
      <c r="K35" s="83">
        <v>1</v>
      </c>
      <c r="L35" s="83">
        <v>4</v>
      </c>
      <c r="M35" s="83">
        <v>1</v>
      </c>
      <c r="N35" s="83">
        <v>3</v>
      </c>
      <c r="O35" s="83">
        <v>1</v>
      </c>
      <c r="P35" s="83">
        <v>4</v>
      </c>
      <c r="Q35" s="83">
        <v>2</v>
      </c>
      <c r="R35" s="83">
        <v>4</v>
      </c>
      <c r="S35" s="83">
        <v>1</v>
      </c>
      <c r="T35" s="83">
        <v>1</v>
      </c>
      <c r="U35" s="83">
        <v>1</v>
      </c>
      <c r="V35" s="83">
        <v>2</v>
      </c>
      <c r="W35" s="83">
        <v>4</v>
      </c>
      <c r="X35" s="83">
        <v>4</v>
      </c>
      <c r="Y35" s="83">
        <v>1</v>
      </c>
      <c r="Z35" s="83">
        <v>3</v>
      </c>
      <c r="AA35" s="76">
        <v>3</v>
      </c>
      <c r="AB35" s="76">
        <v>2</v>
      </c>
      <c r="AC35" s="83">
        <v>1</v>
      </c>
      <c r="AD35" s="83">
        <v>1</v>
      </c>
      <c r="AE35" s="83">
        <v>1</v>
      </c>
      <c r="AF35" s="90">
        <f t="shared" si="0"/>
        <v>53</v>
      </c>
      <c r="AG35" s="85">
        <f t="shared" si="1"/>
        <v>2.12</v>
      </c>
      <c r="AH35" s="89" t="s">
        <v>169</v>
      </c>
      <c r="AI35" s="89" t="s">
        <v>167</v>
      </c>
      <c r="AJ35" s="89"/>
    </row>
    <row r="36" spans="1:36" ht="22.5" thickTop="1" thickBot="1" x14ac:dyDescent="0.35">
      <c r="A36" s="3">
        <v>33</v>
      </c>
      <c r="B36" s="91" t="s">
        <v>41</v>
      </c>
      <c r="C36" s="92" t="s">
        <v>87</v>
      </c>
      <c r="D36" s="93">
        <v>44151</v>
      </c>
      <c r="E36" s="94">
        <v>29</v>
      </c>
      <c r="F36" s="94">
        <v>88</v>
      </c>
      <c r="G36" s="83">
        <v>2</v>
      </c>
      <c r="H36" s="83">
        <v>3</v>
      </c>
      <c r="I36" s="83">
        <v>4</v>
      </c>
      <c r="J36" s="83">
        <v>3</v>
      </c>
      <c r="K36" s="83">
        <v>3</v>
      </c>
      <c r="L36" s="83">
        <v>2</v>
      </c>
      <c r="M36" s="83">
        <v>3</v>
      </c>
      <c r="N36" s="83">
        <v>4</v>
      </c>
      <c r="O36" s="83">
        <v>4</v>
      </c>
      <c r="P36" s="83">
        <v>2</v>
      </c>
      <c r="Q36" s="83">
        <v>4</v>
      </c>
      <c r="R36" s="83">
        <v>4</v>
      </c>
      <c r="S36" s="83">
        <v>3</v>
      </c>
      <c r="T36" s="83">
        <v>4</v>
      </c>
      <c r="U36" s="83">
        <v>3</v>
      </c>
      <c r="V36" s="83">
        <v>4</v>
      </c>
      <c r="W36" s="83">
        <v>2</v>
      </c>
      <c r="X36" s="83">
        <v>3</v>
      </c>
      <c r="Y36" s="83">
        <v>1</v>
      </c>
      <c r="Z36" s="83">
        <v>3</v>
      </c>
      <c r="AA36" s="76">
        <v>4</v>
      </c>
      <c r="AB36" s="76">
        <v>3</v>
      </c>
      <c r="AC36" s="83">
        <v>3</v>
      </c>
      <c r="AD36" s="83">
        <v>3</v>
      </c>
      <c r="AE36" s="83">
        <v>4</v>
      </c>
      <c r="AF36" s="90">
        <f t="shared" si="0"/>
        <v>78</v>
      </c>
      <c r="AG36" s="85">
        <f t="shared" si="1"/>
        <v>3.12</v>
      </c>
      <c r="AH36" s="89" t="s">
        <v>168</v>
      </c>
      <c r="AI36" s="89" t="s">
        <v>165</v>
      </c>
      <c r="AJ36" s="89"/>
    </row>
    <row r="37" spans="1:36" ht="22.5" thickTop="1" thickBot="1" x14ac:dyDescent="0.35">
      <c r="A37" s="3">
        <v>34</v>
      </c>
      <c r="B37" s="91" t="s">
        <v>186</v>
      </c>
      <c r="C37" s="92" t="s">
        <v>88</v>
      </c>
      <c r="D37" s="93">
        <v>44152</v>
      </c>
      <c r="E37" s="94">
        <v>12</v>
      </c>
      <c r="F37" s="94">
        <v>77</v>
      </c>
      <c r="G37" s="83">
        <v>3</v>
      </c>
      <c r="H37" s="83">
        <v>3</v>
      </c>
      <c r="I37" s="83">
        <v>3</v>
      </c>
      <c r="J37" s="83">
        <v>3</v>
      </c>
      <c r="K37" s="83">
        <v>3</v>
      </c>
      <c r="L37" s="83">
        <v>4</v>
      </c>
      <c r="M37" s="83">
        <v>3</v>
      </c>
      <c r="N37" s="83">
        <v>3</v>
      </c>
      <c r="O37" s="83">
        <v>2</v>
      </c>
      <c r="P37" s="83">
        <v>4</v>
      </c>
      <c r="Q37" s="83">
        <v>4</v>
      </c>
      <c r="R37" s="83">
        <v>4</v>
      </c>
      <c r="S37" s="83">
        <v>4</v>
      </c>
      <c r="T37" s="83">
        <v>3</v>
      </c>
      <c r="U37" s="83">
        <v>3</v>
      </c>
      <c r="V37" s="83">
        <v>3</v>
      </c>
      <c r="W37" s="83">
        <v>4</v>
      </c>
      <c r="X37" s="83">
        <v>4</v>
      </c>
      <c r="Y37" s="83">
        <v>3</v>
      </c>
      <c r="Z37" s="83">
        <v>2</v>
      </c>
      <c r="AA37" s="76">
        <v>3</v>
      </c>
      <c r="AB37" s="76">
        <v>4</v>
      </c>
      <c r="AC37" s="83">
        <v>3</v>
      </c>
      <c r="AD37" s="83">
        <v>3</v>
      </c>
      <c r="AE37" s="83">
        <v>4</v>
      </c>
      <c r="AF37" s="90">
        <f t="shared" si="0"/>
        <v>82</v>
      </c>
      <c r="AG37" s="85">
        <f t="shared" si="1"/>
        <v>3.28</v>
      </c>
      <c r="AH37" s="89" t="s">
        <v>162</v>
      </c>
      <c r="AI37" s="89" t="s">
        <v>164</v>
      </c>
      <c r="AJ37" s="89"/>
    </row>
    <row r="38" spans="1:36" ht="22.5" thickTop="1" thickBot="1" x14ac:dyDescent="0.35">
      <c r="A38" s="3">
        <v>35</v>
      </c>
      <c r="B38" s="91" t="s">
        <v>60</v>
      </c>
      <c r="C38" s="92" t="s">
        <v>88</v>
      </c>
      <c r="D38" s="93">
        <v>44152</v>
      </c>
      <c r="E38" s="94">
        <v>17</v>
      </c>
      <c r="F38" s="94">
        <v>39</v>
      </c>
      <c r="G38" s="83">
        <v>2</v>
      </c>
      <c r="H38" s="83">
        <v>3</v>
      </c>
      <c r="I38" s="83">
        <v>4</v>
      </c>
      <c r="J38" s="83">
        <v>4</v>
      </c>
      <c r="K38" s="83">
        <v>4</v>
      </c>
      <c r="L38" s="83">
        <v>4</v>
      </c>
      <c r="M38" s="83">
        <v>4</v>
      </c>
      <c r="N38" s="83">
        <v>3</v>
      </c>
      <c r="O38" s="83">
        <v>4</v>
      </c>
      <c r="P38" s="83">
        <v>4</v>
      </c>
      <c r="Q38" s="83">
        <v>1</v>
      </c>
      <c r="R38" s="83">
        <v>3</v>
      </c>
      <c r="S38" s="83">
        <v>2</v>
      </c>
      <c r="T38" s="83">
        <v>3</v>
      </c>
      <c r="U38" s="83">
        <v>3</v>
      </c>
      <c r="V38" s="83">
        <v>3</v>
      </c>
      <c r="W38" s="83">
        <v>4</v>
      </c>
      <c r="X38" s="83">
        <v>4</v>
      </c>
      <c r="Y38" s="83">
        <v>3</v>
      </c>
      <c r="Z38" s="83">
        <v>1</v>
      </c>
      <c r="AA38" s="76">
        <v>3</v>
      </c>
      <c r="AB38" s="76">
        <v>3</v>
      </c>
      <c r="AC38" s="83">
        <v>3</v>
      </c>
      <c r="AD38" s="83">
        <v>3</v>
      </c>
      <c r="AE38" s="83">
        <v>3</v>
      </c>
      <c r="AF38" s="90">
        <f t="shared" si="0"/>
        <v>78</v>
      </c>
      <c r="AG38" s="85">
        <f t="shared" si="1"/>
        <v>3.12</v>
      </c>
      <c r="AH38" s="89" t="s">
        <v>166</v>
      </c>
      <c r="AI38" s="89" t="s">
        <v>163</v>
      </c>
      <c r="AJ38" s="89"/>
    </row>
    <row r="39" spans="1:36" ht="22.5" thickTop="1" thickBot="1" x14ac:dyDescent="0.35">
      <c r="A39" s="3">
        <v>36</v>
      </c>
      <c r="B39" s="91" t="s">
        <v>51</v>
      </c>
      <c r="C39" s="92" t="s">
        <v>89</v>
      </c>
      <c r="D39" s="93">
        <v>44153</v>
      </c>
      <c r="E39" s="94">
        <v>23</v>
      </c>
      <c r="F39" s="94">
        <v>88</v>
      </c>
      <c r="G39" s="83">
        <v>4</v>
      </c>
      <c r="H39" s="83">
        <v>4</v>
      </c>
      <c r="I39" s="83">
        <v>4</v>
      </c>
      <c r="J39" s="83">
        <v>4</v>
      </c>
      <c r="K39" s="83">
        <v>4</v>
      </c>
      <c r="L39" s="83">
        <v>4</v>
      </c>
      <c r="M39" s="83">
        <v>4</v>
      </c>
      <c r="N39" s="83">
        <v>4</v>
      </c>
      <c r="O39" s="83">
        <v>4</v>
      </c>
      <c r="P39" s="83">
        <v>4</v>
      </c>
      <c r="Q39" s="83">
        <v>4</v>
      </c>
      <c r="R39" s="83">
        <v>4</v>
      </c>
      <c r="S39" s="83">
        <v>4</v>
      </c>
      <c r="T39" s="83">
        <v>4</v>
      </c>
      <c r="U39" s="83">
        <v>3</v>
      </c>
      <c r="V39" s="83">
        <v>4</v>
      </c>
      <c r="W39" s="83">
        <v>3</v>
      </c>
      <c r="X39" s="83">
        <v>4</v>
      </c>
      <c r="Y39" s="83">
        <v>3</v>
      </c>
      <c r="Z39" s="83">
        <v>4</v>
      </c>
      <c r="AA39" s="76">
        <v>4</v>
      </c>
      <c r="AB39" s="76">
        <v>3</v>
      </c>
      <c r="AC39" s="83">
        <v>4</v>
      </c>
      <c r="AD39" s="83">
        <v>4</v>
      </c>
      <c r="AE39" s="83">
        <v>4</v>
      </c>
      <c r="AF39" s="90">
        <f t="shared" si="0"/>
        <v>96</v>
      </c>
      <c r="AG39" s="85">
        <f t="shared" si="1"/>
        <v>3.84</v>
      </c>
      <c r="AH39" s="89" t="s">
        <v>174</v>
      </c>
      <c r="AI39" s="89" t="s">
        <v>165</v>
      </c>
      <c r="AJ39" s="89"/>
    </row>
    <row r="40" spans="1:36" ht="22.5" thickTop="1" thickBot="1" x14ac:dyDescent="0.35">
      <c r="A40" s="3">
        <v>37</v>
      </c>
      <c r="B40" s="91" t="s">
        <v>160</v>
      </c>
      <c r="C40" s="92" t="s">
        <v>89</v>
      </c>
      <c r="D40" s="93">
        <v>44153</v>
      </c>
      <c r="E40" s="94">
        <v>62</v>
      </c>
      <c r="F40" s="94">
        <v>182</v>
      </c>
      <c r="G40" s="83">
        <v>3</v>
      </c>
      <c r="H40" s="83">
        <v>3</v>
      </c>
      <c r="I40" s="83">
        <v>4</v>
      </c>
      <c r="J40" s="83">
        <v>3</v>
      </c>
      <c r="K40" s="83">
        <v>4</v>
      </c>
      <c r="L40" s="83">
        <v>3</v>
      </c>
      <c r="M40" s="83">
        <v>2</v>
      </c>
      <c r="N40" s="83">
        <v>4</v>
      </c>
      <c r="O40" s="83">
        <v>4</v>
      </c>
      <c r="P40" s="83">
        <v>4</v>
      </c>
      <c r="Q40" s="83">
        <v>4</v>
      </c>
      <c r="R40" s="83">
        <v>4</v>
      </c>
      <c r="S40" s="83">
        <v>3</v>
      </c>
      <c r="T40" s="83">
        <v>4</v>
      </c>
      <c r="U40" s="83">
        <v>3</v>
      </c>
      <c r="V40" s="83">
        <v>3</v>
      </c>
      <c r="W40" s="83">
        <v>4</v>
      </c>
      <c r="X40" s="83">
        <v>4</v>
      </c>
      <c r="Y40" s="83">
        <v>4</v>
      </c>
      <c r="Z40" s="83">
        <v>3</v>
      </c>
      <c r="AA40" s="76">
        <v>4</v>
      </c>
      <c r="AB40" s="76">
        <v>4</v>
      </c>
      <c r="AC40" s="83">
        <v>2</v>
      </c>
      <c r="AD40" s="83">
        <v>4</v>
      </c>
      <c r="AE40" s="83">
        <v>3</v>
      </c>
      <c r="AF40" s="90">
        <f t="shared" si="0"/>
        <v>87</v>
      </c>
      <c r="AG40" s="85">
        <f t="shared" si="1"/>
        <v>3.48</v>
      </c>
      <c r="AH40" s="89" t="s">
        <v>166</v>
      </c>
      <c r="AI40" s="89" t="s">
        <v>167</v>
      </c>
      <c r="AJ40" s="89"/>
    </row>
    <row r="41" spans="1:36" ht="22.5" thickTop="1" thickBot="1" x14ac:dyDescent="0.35">
      <c r="A41" s="3">
        <v>38</v>
      </c>
      <c r="B41" s="91" t="s">
        <v>182</v>
      </c>
      <c r="C41" s="92" t="s">
        <v>90</v>
      </c>
      <c r="D41" s="93">
        <v>44154</v>
      </c>
      <c r="E41" s="94">
        <v>27</v>
      </c>
      <c r="F41" s="94">
        <v>166</v>
      </c>
      <c r="G41" s="83">
        <v>4</v>
      </c>
      <c r="H41" s="83">
        <v>4</v>
      </c>
      <c r="I41" s="83">
        <v>4</v>
      </c>
      <c r="J41" s="83">
        <v>4</v>
      </c>
      <c r="K41" s="83">
        <v>4</v>
      </c>
      <c r="L41" s="83">
        <v>4</v>
      </c>
      <c r="M41" s="83">
        <v>4</v>
      </c>
      <c r="N41" s="83">
        <v>4</v>
      </c>
      <c r="O41" s="83">
        <v>4</v>
      </c>
      <c r="P41" s="83">
        <v>4</v>
      </c>
      <c r="Q41" s="83">
        <v>4</v>
      </c>
      <c r="R41" s="83">
        <v>4</v>
      </c>
      <c r="S41" s="83">
        <v>4</v>
      </c>
      <c r="T41" s="83">
        <v>4</v>
      </c>
      <c r="U41" s="83">
        <v>3</v>
      </c>
      <c r="V41" s="83">
        <v>4</v>
      </c>
      <c r="W41" s="83">
        <v>3</v>
      </c>
      <c r="X41" s="83">
        <v>4</v>
      </c>
      <c r="Y41" s="83">
        <v>3</v>
      </c>
      <c r="Z41" s="83">
        <v>3</v>
      </c>
      <c r="AA41" s="76">
        <v>4</v>
      </c>
      <c r="AB41" s="76">
        <v>3</v>
      </c>
      <c r="AC41" s="83">
        <v>4</v>
      </c>
      <c r="AD41" s="83">
        <v>4</v>
      </c>
      <c r="AE41" s="83">
        <v>4</v>
      </c>
      <c r="AF41" s="90">
        <f t="shared" si="0"/>
        <v>95</v>
      </c>
      <c r="AG41" s="85">
        <f t="shared" si="1"/>
        <v>3.8</v>
      </c>
      <c r="AH41" s="89" t="s">
        <v>165</v>
      </c>
      <c r="AI41" s="89" t="s">
        <v>174</v>
      </c>
      <c r="AJ41" s="89"/>
    </row>
    <row r="42" spans="1:36" ht="22.5" thickTop="1" thickBot="1" x14ac:dyDescent="0.35">
      <c r="A42" s="3">
        <v>39</v>
      </c>
      <c r="B42" s="91" t="s">
        <v>193</v>
      </c>
      <c r="C42" s="92" t="s">
        <v>90</v>
      </c>
      <c r="D42" s="93">
        <v>44154</v>
      </c>
      <c r="E42" s="94">
        <v>19</v>
      </c>
      <c r="F42" s="94">
        <v>81</v>
      </c>
      <c r="G42" s="83">
        <v>4</v>
      </c>
      <c r="H42" s="83">
        <v>3</v>
      </c>
      <c r="I42" s="83">
        <v>4</v>
      </c>
      <c r="J42" s="83">
        <v>4</v>
      </c>
      <c r="K42" s="83">
        <v>4</v>
      </c>
      <c r="L42" s="83">
        <v>3</v>
      </c>
      <c r="M42" s="83">
        <v>2</v>
      </c>
      <c r="N42" s="83">
        <v>4</v>
      </c>
      <c r="O42" s="83">
        <v>4</v>
      </c>
      <c r="P42" s="83">
        <v>3</v>
      </c>
      <c r="Q42" s="83">
        <v>3</v>
      </c>
      <c r="R42" s="83">
        <v>4</v>
      </c>
      <c r="S42" s="83">
        <v>4</v>
      </c>
      <c r="T42" s="83">
        <v>4</v>
      </c>
      <c r="U42" s="83">
        <v>3</v>
      </c>
      <c r="V42" s="83">
        <v>2</v>
      </c>
      <c r="W42" s="83">
        <v>3</v>
      </c>
      <c r="X42" s="83">
        <v>4</v>
      </c>
      <c r="Y42" s="83">
        <v>1</v>
      </c>
      <c r="Z42" s="83">
        <v>2</v>
      </c>
      <c r="AA42" s="76">
        <v>3</v>
      </c>
      <c r="AB42" s="76">
        <v>4</v>
      </c>
      <c r="AC42" s="83">
        <v>3</v>
      </c>
      <c r="AD42" s="83">
        <v>3</v>
      </c>
      <c r="AE42" s="83">
        <v>3</v>
      </c>
      <c r="AF42" s="90">
        <f t="shared" si="0"/>
        <v>81</v>
      </c>
      <c r="AG42" s="85">
        <f t="shared" si="1"/>
        <v>3.24</v>
      </c>
      <c r="AH42" s="89" t="s">
        <v>168</v>
      </c>
      <c r="AI42" s="89" t="s">
        <v>164</v>
      </c>
      <c r="AJ42" s="89"/>
    </row>
    <row r="43" spans="1:36" ht="22.5" thickTop="1" thickBot="1" x14ac:dyDescent="0.35">
      <c r="A43" s="3">
        <v>40</v>
      </c>
      <c r="B43" s="91" t="s">
        <v>188</v>
      </c>
      <c r="C43" s="92" t="s">
        <v>86</v>
      </c>
      <c r="D43" s="93">
        <v>44150</v>
      </c>
      <c r="E43" s="94">
        <v>30</v>
      </c>
      <c r="F43" s="94">
        <v>86</v>
      </c>
      <c r="G43" s="83">
        <v>4</v>
      </c>
      <c r="H43" s="83">
        <v>4</v>
      </c>
      <c r="I43" s="83">
        <v>4</v>
      </c>
      <c r="J43" s="83">
        <v>3</v>
      </c>
      <c r="K43" s="83">
        <v>3</v>
      </c>
      <c r="L43" s="83">
        <v>4</v>
      </c>
      <c r="M43" s="83">
        <v>3</v>
      </c>
      <c r="N43" s="83">
        <v>4</v>
      </c>
      <c r="O43" s="83">
        <v>4</v>
      </c>
      <c r="P43" s="83">
        <v>4</v>
      </c>
      <c r="Q43" s="83">
        <v>4</v>
      </c>
      <c r="R43" s="83">
        <v>4</v>
      </c>
      <c r="S43" s="83">
        <v>3</v>
      </c>
      <c r="T43" s="83">
        <v>4</v>
      </c>
      <c r="U43" s="83">
        <v>2</v>
      </c>
      <c r="V43" s="83">
        <v>4</v>
      </c>
      <c r="W43" s="83">
        <v>3</v>
      </c>
      <c r="X43" s="83">
        <v>4</v>
      </c>
      <c r="Y43" s="83">
        <v>4</v>
      </c>
      <c r="Z43" s="83">
        <v>4</v>
      </c>
      <c r="AA43" s="76">
        <v>3</v>
      </c>
      <c r="AB43" s="76">
        <v>4</v>
      </c>
      <c r="AC43" s="83">
        <v>4</v>
      </c>
      <c r="AD43" s="83">
        <v>3</v>
      </c>
      <c r="AE43" s="83">
        <v>3</v>
      </c>
      <c r="AF43" s="90">
        <f t="shared" si="0"/>
        <v>90</v>
      </c>
      <c r="AG43" s="85">
        <f t="shared" si="1"/>
        <v>3.6</v>
      </c>
      <c r="AH43" s="89" t="s">
        <v>180</v>
      </c>
      <c r="AI43" s="89" t="s">
        <v>163</v>
      </c>
      <c r="AJ43" s="89"/>
    </row>
    <row r="44" spans="1:36" ht="22.5" thickTop="1" thickBot="1" x14ac:dyDescent="0.35">
      <c r="A44" s="3">
        <v>41</v>
      </c>
      <c r="B44" s="91" t="s">
        <v>61</v>
      </c>
      <c r="C44" s="92" t="s">
        <v>86</v>
      </c>
      <c r="D44" s="93">
        <v>44157</v>
      </c>
      <c r="E44" s="94">
        <v>11</v>
      </c>
      <c r="F44" s="94">
        <v>43</v>
      </c>
      <c r="G44" s="83">
        <v>3</v>
      </c>
      <c r="H44" s="83">
        <v>3</v>
      </c>
      <c r="I44" s="83">
        <v>4</v>
      </c>
      <c r="J44" s="83">
        <v>4</v>
      </c>
      <c r="K44" s="83">
        <v>3</v>
      </c>
      <c r="L44" s="83">
        <v>3</v>
      </c>
      <c r="M44" s="83">
        <v>3</v>
      </c>
      <c r="N44" s="83">
        <v>4</v>
      </c>
      <c r="O44" s="83">
        <v>4</v>
      </c>
      <c r="P44" s="83">
        <v>4</v>
      </c>
      <c r="Q44" s="83">
        <v>4</v>
      </c>
      <c r="R44" s="83">
        <v>4</v>
      </c>
      <c r="S44" s="83">
        <v>3</v>
      </c>
      <c r="T44" s="83">
        <v>4</v>
      </c>
      <c r="U44" s="83">
        <v>1</v>
      </c>
      <c r="V44" s="83">
        <v>4</v>
      </c>
      <c r="W44" s="83">
        <v>4</v>
      </c>
      <c r="X44" s="83">
        <v>4</v>
      </c>
      <c r="Y44" s="83">
        <v>4</v>
      </c>
      <c r="Z44" s="83">
        <v>2</v>
      </c>
      <c r="AA44" s="76">
        <v>4</v>
      </c>
      <c r="AB44" s="76">
        <v>4</v>
      </c>
      <c r="AC44" s="83">
        <v>3</v>
      </c>
      <c r="AD44" s="83">
        <v>4</v>
      </c>
      <c r="AE44" s="83">
        <v>3</v>
      </c>
      <c r="AF44" s="90">
        <f t="shared" si="0"/>
        <v>87</v>
      </c>
      <c r="AG44" s="85">
        <f t="shared" si="1"/>
        <v>3.48</v>
      </c>
      <c r="AH44" s="89" t="s">
        <v>163</v>
      </c>
      <c r="AI44" s="89" t="s">
        <v>165</v>
      </c>
      <c r="AJ44" s="89"/>
    </row>
    <row r="45" spans="1:36" ht="22.5" thickTop="1" thickBot="1" x14ac:dyDescent="0.35">
      <c r="A45" s="3">
        <v>42</v>
      </c>
      <c r="B45" s="91" t="s">
        <v>62</v>
      </c>
      <c r="C45" s="92" t="s">
        <v>86</v>
      </c>
      <c r="D45" s="93">
        <v>44157</v>
      </c>
      <c r="E45" s="94">
        <v>11</v>
      </c>
      <c r="F45" s="94">
        <v>31</v>
      </c>
      <c r="G45" s="83">
        <v>4</v>
      </c>
      <c r="H45" s="83">
        <v>4</v>
      </c>
      <c r="I45" s="83">
        <v>4</v>
      </c>
      <c r="J45" s="83">
        <v>4</v>
      </c>
      <c r="K45" s="83">
        <v>2</v>
      </c>
      <c r="L45" s="83">
        <v>1</v>
      </c>
      <c r="M45" s="83">
        <v>2</v>
      </c>
      <c r="N45" s="83">
        <v>3</v>
      </c>
      <c r="O45" s="83">
        <v>3</v>
      </c>
      <c r="P45" s="83">
        <v>4</v>
      </c>
      <c r="Q45" s="83">
        <v>2</v>
      </c>
      <c r="R45" s="83">
        <v>4</v>
      </c>
      <c r="S45" s="83">
        <v>3</v>
      </c>
      <c r="T45" s="83">
        <v>3</v>
      </c>
      <c r="U45" s="83">
        <v>1</v>
      </c>
      <c r="V45" s="83">
        <v>2</v>
      </c>
      <c r="W45" s="83">
        <v>4</v>
      </c>
      <c r="X45" s="83">
        <v>4</v>
      </c>
      <c r="Y45" s="83">
        <v>3</v>
      </c>
      <c r="Z45" s="83">
        <v>2</v>
      </c>
      <c r="AA45" s="76">
        <v>4</v>
      </c>
      <c r="AB45" s="76">
        <v>3</v>
      </c>
      <c r="AC45" s="83">
        <v>3</v>
      </c>
      <c r="AD45" s="83">
        <v>3</v>
      </c>
      <c r="AE45" s="83">
        <v>2</v>
      </c>
      <c r="AF45" s="90">
        <f t="shared" si="0"/>
        <v>74</v>
      </c>
      <c r="AG45" s="85">
        <f t="shared" si="1"/>
        <v>2.96</v>
      </c>
      <c r="AH45" s="89" t="s">
        <v>164</v>
      </c>
      <c r="AI45" s="89" t="s">
        <v>166</v>
      </c>
      <c r="AJ45" s="89"/>
    </row>
    <row r="46" spans="1:36" ht="26.25" customHeight="1" thickTop="1" thickBot="1" x14ac:dyDescent="0.35">
      <c r="A46" s="3">
        <v>43</v>
      </c>
      <c r="B46" s="135" t="s">
        <v>196</v>
      </c>
      <c r="C46" s="136"/>
      <c r="D46" s="136"/>
      <c r="E46" s="136"/>
      <c r="F46" s="137"/>
      <c r="G46" s="78">
        <f t="shared" ref="G46:Z46" si="2">AVERAGE(G4:G45)</f>
        <v>3.1666666666666665</v>
      </c>
      <c r="H46" s="78">
        <f t="shared" si="2"/>
        <v>2.9761904761904763</v>
      </c>
      <c r="I46" s="78">
        <f t="shared" si="2"/>
        <v>3.8333333333333335</v>
      </c>
      <c r="J46" s="78">
        <f t="shared" si="2"/>
        <v>3.0952380952380953</v>
      </c>
      <c r="K46" s="78">
        <f t="shared" si="2"/>
        <v>2.8809523809523809</v>
      </c>
      <c r="L46" s="79">
        <f t="shared" si="2"/>
        <v>2.6666666666666665</v>
      </c>
      <c r="M46" s="79">
        <f t="shared" si="2"/>
        <v>2.7619047619047619</v>
      </c>
      <c r="N46" s="79">
        <f t="shared" si="2"/>
        <v>3.4761904761904763</v>
      </c>
      <c r="O46" s="79">
        <f t="shared" si="2"/>
        <v>3.4523809523809526</v>
      </c>
      <c r="P46" s="79">
        <f t="shared" si="2"/>
        <v>3.8571428571428572</v>
      </c>
      <c r="Q46" s="79">
        <f t="shared" si="2"/>
        <v>3.0238095238095237</v>
      </c>
      <c r="R46" s="79">
        <f t="shared" si="2"/>
        <v>3.7857142857142856</v>
      </c>
      <c r="S46" s="78">
        <f t="shared" si="2"/>
        <v>3</v>
      </c>
      <c r="T46" s="78">
        <f t="shared" si="2"/>
        <v>3.5</v>
      </c>
      <c r="U46" s="78">
        <f t="shared" si="2"/>
        <v>2.6190476190476191</v>
      </c>
      <c r="V46" s="78">
        <f t="shared" si="2"/>
        <v>3.2380952380952381</v>
      </c>
      <c r="W46" s="79">
        <f t="shared" si="2"/>
        <v>3.3571428571428572</v>
      </c>
      <c r="X46" s="79">
        <f t="shared" si="2"/>
        <v>3.6904761904761907</v>
      </c>
      <c r="Y46" s="79">
        <f t="shared" si="2"/>
        <v>2.4761904761904763</v>
      </c>
      <c r="Z46" s="79">
        <f t="shared" si="2"/>
        <v>2.8571428571428572</v>
      </c>
      <c r="AA46" s="74">
        <f>AVERAGE($AA$4:$AA$45)</f>
        <v>3.3809523809523809</v>
      </c>
      <c r="AB46" s="75">
        <f>AVERAGE($AB$4:$AB$45)</f>
        <v>3.3095238095238093</v>
      </c>
      <c r="AC46" s="78">
        <f>AVERAGE(AC4:AC45)</f>
        <v>2.8095238095238093</v>
      </c>
      <c r="AD46" s="78">
        <f>AVERAGE(AD4:AD45)</f>
        <v>3.1190476190476191</v>
      </c>
      <c r="AE46" s="78">
        <f>AVERAGE(AE4:AE45)</f>
        <v>2.7857142857142856</v>
      </c>
      <c r="AF46"/>
      <c r="AG46"/>
    </row>
    <row r="47" spans="1:36" ht="26.25" customHeight="1" thickTop="1" thickBot="1" x14ac:dyDescent="0.35">
      <c r="A47" s="3">
        <v>44</v>
      </c>
      <c r="B47" s="132" t="s">
        <v>75</v>
      </c>
      <c r="C47" s="133"/>
      <c r="D47" s="133"/>
      <c r="E47" s="133"/>
      <c r="F47" s="134"/>
      <c r="G47" s="151">
        <f>AVERAGE(G46:K46)</f>
        <v>3.1904761904761907</v>
      </c>
      <c r="H47" s="152"/>
      <c r="I47" s="152"/>
      <c r="J47" s="152"/>
      <c r="K47" s="152"/>
      <c r="L47" s="156">
        <f>AVERAGE(L46:R46)</f>
        <v>3.2891156462585038</v>
      </c>
      <c r="M47" s="157"/>
      <c r="N47" s="157"/>
      <c r="O47" s="157"/>
      <c r="P47" s="157"/>
      <c r="Q47" s="157"/>
      <c r="R47" s="157"/>
      <c r="S47" s="151">
        <f>AVERAGE(S46:V46)</f>
        <v>3.0892857142857144</v>
      </c>
      <c r="T47" s="152"/>
      <c r="U47" s="152"/>
      <c r="V47" s="152"/>
      <c r="W47" s="158">
        <f>AVERAGE(W46:Z46)</f>
        <v>3.0952380952380953</v>
      </c>
      <c r="X47" s="159"/>
      <c r="Y47" s="159"/>
      <c r="Z47" s="159"/>
      <c r="AA47" s="74">
        <f>AVERAGE($AA$4:$AA$45)</f>
        <v>3.3809523809523809</v>
      </c>
      <c r="AB47" s="75">
        <f>AVERAGE($AB$4:$AB$45)</f>
        <v>3.3095238095238093</v>
      </c>
      <c r="AC47" s="160">
        <f>AVERAGE($AC$46:$AE$46)</f>
        <v>2.9047619047619051</v>
      </c>
      <c r="AD47" s="161"/>
      <c r="AE47" s="162"/>
      <c r="AF47"/>
      <c r="AG47"/>
    </row>
    <row r="48" spans="1:36" ht="26.25" customHeight="1" thickTop="1" thickBot="1" x14ac:dyDescent="0.35">
      <c r="A48" s="3">
        <v>45</v>
      </c>
      <c r="B48" s="138" t="s">
        <v>76</v>
      </c>
      <c r="C48" s="139"/>
      <c r="D48" s="139"/>
      <c r="E48" s="139"/>
      <c r="F48" s="140"/>
      <c r="G48" s="149">
        <f>AVERAGE(G47:V47)</f>
        <v>3.1896258503401369</v>
      </c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49">
        <f>AVERAGE(W47:AB47)</f>
        <v>3.2619047619047614</v>
      </c>
      <c r="X48" s="150"/>
      <c r="Y48" s="150"/>
      <c r="Z48" s="150"/>
      <c r="AA48" s="150"/>
      <c r="AB48" s="150"/>
      <c r="AC48" s="151">
        <f>AVERAGE($AC$46:$AE$46)</f>
        <v>2.9047619047619051</v>
      </c>
      <c r="AD48" s="152"/>
      <c r="AE48" s="152"/>
      <c r="AF48"/>
      <c r="AG48"/>
    </row>
    <row r="49" ht="15.75" thickTop="1" x14ac:dyDescent="0.25"/>
  </sheetData>
  <sheetProtection algorithmName="SHA-512" hashValue="HPFS0IbqtpCRPy+Yl7uYZLZ0nr+6zKEHWeARb8Bd7gmHxN+S4NOYCo3yyjXCL3y7RvnOAOqiN1p6U0/uVpKjSg==" saltValue="XTEdlCuoVNv0i9fkq47l0A==" spinCount="100000" sheet="1" formatCells="0" formatColumns="0" formatRows="0" insertColumns="0" insertRows="0" insertHyperlinks="0" deleteColumns="0" deleteRows="0" sort="0" autoFilter="0" pivotTables="0"/>
  <sortState ref="B4:AJ45">
    <sortCondition ref="D4:D45"/>
  </sortState>
  <mergeCells count="28">
    <mergeCell ref="B47:F47"/>
    <mergeCell ref="B46:F46"/>
    <mergeCell ref="B48:F48"/>
    <mergeCell ref="AH1:AJ3"/>
    <mergeCell ref="G48:V48"/>
    <mergeCell ref="W48:AB48"/>
    <mergeCell ref="AC48:AE48"/>
    <mergeCell ref="G1:V1"/>
    <mergeCell ref="W1:AB1"/>
    <mergeCell ref="AC1:AE1"/>
    <mergeCell ref="G47:K47"/>
    <mergeCell ref="L47:R47"/>
    <mergeCell ref="S47:V47"/>
    <mergeCell ref="W47:Z47"/>
    <mergeCell ref="AC47:AE47"/>
    <mergeCell ref="AF1:AF3"/>
    <mergeCell ref="AG1:AG3"/>
    <mergeCell ref="G2:K2"/>
    <mergeCell ref="L2:R2"/>
    <mergeCell ref="S2:V2"/>
    <mergeCell ref="W2:Z2"/>
    <mergeCell ref="AC2:AE2"/>
    <mergeCell ref="F1:F3"/>
    <mergeCell ref="A1:A3"/>
    <mergeCell ref="B1:B3"/>
    <mergeCell ref="C1:C3"/>
    <mergeCell ref="D1:D3"/>
    <mergeCell ref="E1:E3"/>
  </mergeCells>
  <conditionalFormatting sqref="G4:AE45">
    <cfRule type="iconSet" priority="2">
      <iconSet iconSet="4TrafficLights">
        <cfvo type="percent" val="0"/>
        <cfvo type="percent" val="25"/>
        <cfvo type="percent" val="50"/>
        <cfvo type="percent" val="75"/>
      </iconSet>
    </cfRule>
    <cfRule type="iconSet" priority="3">
      <iconSet iconSet="3TrafficLights2">
        <cfvo type="percent" val="0"/>
        <cfvo type="num" val="3"/>
        <cfvo type="num" val="4"/>
      </iconSet>
    </cfRule>
  </conditionalFormatting>
  <conditionalFormatting sqref="AF1:AF45 AF49:AF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dataValidations count="2">
    <dataValidation type="list" allowBlank="1" showInputMessage="1" showErrorMessage="1" sqref="B25:B27">
      <formula1>المديريات</formula1>
    </dataValidation>
    <dataValidation type="list" allowBlank="1" showInputMessage="1" showErrorMessage="1" sqref="G4:AE45">
      <formula1>علامة</formula1>
    </dataValidation>
  </dataValidations>
  <pageMargins left="0.7" right="0.7" top="0.75" bottom="0.75" header="0.3" footer="0.3"/>
  <pageSetup scale="48" orientation="landscape" r:id="rId1"/>
  <headerFooter>
    <oddHeader xml:space="preserve">&amp;Cعلامات التقييم لأقسام الاشراف 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قائمة!$L$2:$L$22</xm:f>
          </x14:formula1>
          <xm:sqref>AH4:AJ45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rightToLeft="1" zoomScaleNormal="100" workbookViewId="0">
      <selection activeCell="G1" sqref="G1"/>
    </sheetView>
  </sheetViews>
  <sheetFormatPr defaultRowHeight="15" x14ac:dyDescent="0.25"/>
  <cols>
    <col min="1" max="1" width="3.5703125" bestFit="1" customWidth="1"/>
    <col min="2" max="2" width="10.42578125" customWidth="1"/>
    <col min="3" max="3" width="18.42578125" bestFit="1" customWidth="1"/>
    <col min="4" max="4" width="10.42578125" customWidth="1"/>
    <col min="6" max="6" width="19.42578125" bestFit="1" customWidth="1"/>
  </cols>
  <sheetData>
    <row r="1" spans="1:6" ht="16.5" thickTop="1" thickBot="1" x14ac:dyDescent="0.3">
      <c r="A1" s="87" t="s">
        <v>0</v>
      </c>
      <c r="B1" s="87" t="s">
        <v>197</v>
      </c>
      <c r="C1" s="87" t="s">
        <v>3</v>
      </c>
      <c r="D1" s="88" t="s">
        <v>195</v>
      </c>
      <c r="E1" s="87" t="s">
        <v>149</v>
      </c>
      <c r="F1" s="87" t="s">
        <v>158</v>
      </c>
    </row>
    <row r="2" spans="1:6" ht="16.5" thickTop="1" thickBot="1" x14ac:dyDescent="0.3">
      <c r="A2" s="15">
        <v>1</v>
      </c>
      <c r="B2" s="15" t="s">
        <v>200</v>
      </c>
      <c r="C2" s="14" t="str">
        <f>زيارة!B14</f>
        <v>لواء الموقر</v>
      </c>
      <c r="D2" s="80">
        <f>زيارة!AF14</f>
        <v>93</v>
      </c>
      <c r="E2" s="14" t="str">
        <f t="shared" ref="E2:E43" si="0">IF(D2&lt;38,"ضعيف",IF(D2&lt;59,"متدن",IF(D2&lt;80,"مقبول","قوي")))</f>
        <v>قوي</v>
      </c>
      <c r="F2" s="14" t="str">
        <f t="shared" ref="F2:F43" si="1">IF(D2&lt;38,"مساءلة مع اجراء فني",IF(D2&lt;59,"مساءلة",IF(D2&lt;80,"خطة علاجية لمواطن التحسين","تعزيز الايجابيات")))</f>
        <v>تعزيز الايجابيات</v>
      </c>
    </row>
    <row r="3" spans="1:6" ht="16.5" thickTop="1" thickBot="1" x14ac:dyDescent="0.3">
      <c r="A3" s="15">
        <v>2</v>
      </c>
      <c r="B3" s="15" t="s">
        <v>200</v>
      </c>
      <c r="C3" s="14" t="str">
        <f>زيارة!B29</f>
        <v>لواء عين الباشا</v>
      </c>
      <c r="D3" s="80">
        <f>زيارة!AF29</f>
        <v>91</v>
      </c>
      <c r="E3" s="14" t="str">
        <f t="shared" si="0"/>
        <v>قوي</v>
      </c>
      <c r="F3" s="14" t="str">
        <f t="shared" si="1"/>
        <v>تعزيز الايجابيات</v>
      </c>
    </row>
    <row r="4" spans="1:6" ht="16.5" thickTop="1" thickBot="1" x14ac:dyDescent="0.3">
      <c r="A4" s="15">
        <v>3</v>
      </c>
      <c r="B4" s="15" t="s">
        <v>200</v>
      </c>
      <c r="C4" s="14" t="str">
        <f>زيارة!B16</f>
        <v>منطقة السلط</v>
      </c>
      <c r="D4" s="80">
        <f>زيارة!AF16</f>
        <v>88</v>
      </c>
      <c r="E4" s="14" t="str">
        <f t="shared" si="0"/>
        <v>قوي</v>
      </c>
      <c r="F4" s="14" t="str">
        <f t="shared" si="1"/>
        <v>تعزيز الايجابيات</v>
      </c>
    </row>
    <row r="5" spans="1:6" ht="16.5" thickTop="1" thickBot="1" x14ac:dyDescent="0.3">
      <c r="A5" s="15">
        <v>4</v>
      </c>
      <c r="B5" s="15" t="s">
        <v>200</v>
      </c>
      <c r="C5" s="14" t="str">
        <f>زيارة!B30</f>
        <v>الزرقاء الثانية</v>
      </c>
      <c r="D5" s="80">
        <f>زيارة!AF30</f>
        <v>87</v>
      </c>
      <c r="E5" s="14" t="str">
        <f t="shared" si="0"/>
        <v>قوي</v>
      </c>
      <c r="F5" s="14" t="str">
        <f t="shared" si="1"/>
        <v>تعزيز الايجابيات</v>
      </c>
    </row>
    <row r="6" spans="1:6" ht="16.5" thickTop="1" thickBot="1" x14ac:dyDescent="0.3">
      <c r="A6" s="15">
        <v>5</v>
      </c>
      <c r="B6" s="15" t="s">
        <v>200</v>
      </c>
      <c r="C6" s="14" t="str">
        <f>زيارة!B12</f>
        <v>لواء قصبة مادبا</v>
      </c>
      <c r="D6" s="80">
        <f>زيارة!AF12</f>
        <v>85</v>
      </c>
      <c r="E6" s="14" t="str">
        <f t="shared" si="0"/>
        <v>قوي</v>
      </c>
      <c r="F6" s="14" t="str">
        <f t="shared" si="1"/>
        <v>تعزيز الايجابيات</v>
      </c>
    </row>
    <row r="7" spans="1:6" ht="16.5" thickTop="1" thickBot="1" x14ac:dyDescent="0.3">
      <c r="A7" s="15">
        <v>6</v>
      </c>
      <c r="B7" s="15" t="s">
        <v>200</v>
      </c>
      <c r="C7" s="14" t="str">
        <f>زيارة!B28</f>
        <v>لواء القويسمة</v>
      </c>
      <c r="D7" s="80">
        <f>زيارة!AF28</f>
        <v>85</v>
      </c>
      <c r="E7" s="14" t="str">
        <f t="shared" si="0"/>
        <v>قوي</v>
      </c>
      <c r="F7" s="14" t="str">
        <f t="shared" si="1"/>
        <v>تعزيز الايجابيات</v>
      </c>
    </row>
    <row r="8" spans="1:6" ht="16.5" thickTop="1" thickBot="1" x14ac:dyDescent="0.3">
      <c r="A8" s="15">
        <v>7</v>
      </c>
      <c r="B8" s="15" t="s">
        <v>200</v>
      </c>
      <c r="C8" s="14" t="str">
        <f>زيارة!B11</f>
        <v>لواء الجيزة</v>
      </c>
      <c r="D8" s="80">
        <f>زيارة!AF11</f>
        <v>80</v>
      </c>
      <c r="E8" s="14" t="str">
        <f t="shared" si="0"/>
        <v>قوي</v>
      </c>
      <c r="F8" s="14" t="str">
        <f t="shared" si="1"/>
        <v>تعزيز الايجابيات</v>
      </c>
    </row>
    <row r="9" spans="1:6" ht="16.5" thickTop="1" thickBot="1" x14ac:dyDescent="0.3">
      <c r="A9" s="15">
        <v>8</v>
      </c>
      <c r="B9" s="15" t="s">
        <v>200</v>
      </c>
      <c r="C9" s="14" t="str">
        <f>زيارة!B13</f>
        <v>لواء ناعور</v>
      </c>
      <c r="D9" s="80">
        <f>زيارة!AF13</f>
        <v>80</v>
      </c>
      <c r="E9" s="14" t="str">
        <f t="shared" si="0"/>
        <v>قوي</v>
      </c>
      <c r="F9" s="14" t="str">
        <f t="shared" si="1"/>
        <v>تعزيز الايجابيات</v>
      </c>
    </row>
    <row r="10" spans="1:6" ht="16.5" thickTop="1" thickBot="1" x14ac:dyDescent="0.3">
      <c r="A10" s="15">
        <v>9</v>
      </c>
      <c r="B10" s="15" t="s">
        <v>200</v>
      </c>
      <c r="C10" s="14" t="str">
        <f>زيارة!B31</f>
        <v>لواء ماركا</v>
      </c>
      <c r="D10" s="80">
        <f>زيارة!AF31</f>
        <v>78</v>
      </c>
      <c r="E10" s="14" t="str">
        <f t="shared" si="0"/>
        <v>مقبول</v>
      </c>
      <c r="F10" s="14" t="str">
        <f t="shared" si="1"/>
        <v>خطة علاجية لمواطن التحسين</v>
      </c>
    </row>
    <row r="11" spans="1:6" ht="16.5" thickTop="1" thickBot="1" x14ac:dyDescent="0.3">
      <c r="A11" s="15">
        <v>10</v>
      </c>
      <c r="B11" s="15" t="s">
        <v>200</v>
      </c>
      <c r="C11" s="14" t="str">
        <f>زيارة!B36</f>
        <v>لواء الرصيفة</v>
      </c>
      <c r="D11" s="80">
        <f>زيارة!AF36</f>
        <v>78</v>
      </c>
      <c r="E11" s="14" t="str">
        <f t="shared" si="0"/>
        <v>مقبول</v>
      </c>
      <c r="F11" s="14" t="str">
        <f t="shared" si="1"/>
        <v>خطة علاجية لمواطن التحسين</v>
      </c>
    </row>
    <row r="12" spans="1:6" ht="16.5" thickTop="1" thickBot="1" x14ac:dyDescent="0.3">
      <c r="A12" s="15">
        <v>11</v>
      </c>
      <c r="B12" s="15" t="s">
        <v>200</v>
      </c>
      <c r="C12" s="14" t="str">
        <f>زيارة!B15</f>
        <v>لواء ذيبان</v>
      </c>
      <c r="D12" s="80">
        <f>زيارة!AF15</f>
        <v>75</v>
      </c>
      <c r="E12" s="14" t="str">
        <f t="shared" si="0"/>
        <v>مقبول</v>
      </c>
      <c r="F12" s="14" t="str">
        <f t="shared" si="1"/>
        <v>خطة علاجية لمواطن التحسين</v>
      </c>
    </row>
    <row r="13" spans="1:6" ht="16.5" thickTop="1" thickBot="1" x14ac:dyDescent="0.3">
      <c r="A13" s="15">
        <v>12</v>
      </c>
      <c r="B13" s="15" t="s">
        <v>200</v>
      </c>
      <c r="C13" s="14" t="str">
        <f>زيارة!B32</f>
        <v>الشونة الجنوبية</v>
      </c>
      <c r="D13" s="80">
        <f>زيارة!AF32</f>
        <v>74</v>
      </c>
      <c r="E13" s="14" t="str">
        <f t="shared" si="0"/>
        <v>مقبول</v>
      </c>
      <c r="F13" s="14" t="str">
        <f t="shared" si="1"/>
        <v>خطة علاجية لمواطن التحسين</v>
      </c>
    </row>
    <row r="14" spans="1:6" ht="16.5" thickTop="1" thickBot="1" x14ac:dyDescent="0.3">
      <c r="A14" s="15">
        <v>13</v>
      </c>
      <c r="B14" s="15" t="s">
        <v>200</v>
      </c>
      <c r="C14" s="14" t="str">
        <f>زيارة!B17</f>
        <v>لواء دير علا</v>
      </c>
      <c r="D14" s="80">
        <f>زيارة!AF17</f>
        <v>73</v>
      </c>
      <c r="E14" s="14" t="str">
        <f t="shared" si="0"/>
        <v>مقبول</v>
      </c>
      <c r="F14" s="14" t="str">
        <f t="shared" si="1"/>
        <v>خطة علاجية لمواطن التحسين</v>
      </c>
    </row>
    <row r="15" spans="1:6" ht="16.5" thickTop="1" thickBot="1" x14ac:dyDescent="0.3">
      <c r="A15" s="15">
        <v>14</v>
      </c>
      <c r="B15" s="15" t="s">
        <v>200</v>
      </c>
      <c r="C15" s="14" t="str">
        <f>زيارة!B8</f>
        <v>لواء قصبة عمان</v>
      </c>
      <c r="D15" s="80">
        <f>زيارة!AF8</f>
        <v>71</v>
      </c>
      <c r="E15" s="14" t="str">
        <f t="shared" si="0"/>
        <v>مقبول</v>
      </c>
      <c r="F15" s="14" t="str">
        <f t="shared" si="1"/>
        <v>خطة علاجية لمواطن التحسين</v>
      </c>
    </row>
    <row r="16" spans="1:6" ht="16.5" thickTop="1" thickBot="1" x14ac:dyDescent="0.3">
      <c r="A16" s="15">
        <v>15</v>
      </c>
      <c r="B16" s="15" t="s">
        <v>200</v>
      </c>
      <c r="C16" s="14" t="str">
        <f>زيارة!B34</f>
        <v>لواء الجامعة</v>
      </c>
      <c r="D16" s="80">
        <f>زيارة!AF34</f>
        <v>71</v>
      </c>
      <c r="E16" s="14" t="str">
        <f t="shared" si="0"/>
        <v>مقبول</v>
      </c>
      <c r="F16" s="14" t="str">
        <f t="shared" si="1"/>
        <v>خطة علاجية لمواطن التحسين</v>
      </c>
    </row>
    <row r="17" spans="1:6" ht="16.5" thickTop="1" thickBot="1" x14ac:dyDescent="0.3">
      <c r="A17" s="15">
        <v>16</v>
      </c>
      <c r="B17" s="15" t="s">
        <v>200</v>
      </c>
      <c r="C17" s="14" t="str">
        <f>زيارة!B10</f>
        <v>لواء سحاب</v>
      </c>
      <c r="D17" s="80">
        <f>زيارة!AF10</f>
        <v>70</v>
      </c>
      <c r="E17" s="14" t="str">
        <f t="shared" si="0"/>
        <v>مقبول</v>
      </c>
      <c r="F17" s="14" t="str">
        <f t="shared" si="1"/>
        <v>خطة علاجية لمواطن التحسين</v>
      </c>
    </row>
    <row r="18" spans="1:6" ht="16.5" thickTop="1" thickBot="1" x14ac:dyDescent="0.3">
      <c r="A18" s="15">
        <v>17</v>
      </c>
      <c r="B18" s="15" t="s">
        <v>200</v>
      </c>
      <c r="C18" s="14" t="str">
        <f>زيارة!B9</f>
        <v>لواء وادي السير</v>
      </c>
      <c r="D18" s="80">
        <f>زيارة!AF9</f>
        <v>69</v>
      </c>
      <c r="E18" s="14" t="str">
        <f t="shared" si="0"/>
        <v>مقبول</v>
      </c>
      <c r="F18" s="14" t="str">
        <f t="shared" si="1"/>
        <v>خطة علاجية لمواطن التحسين</v>
      </c>
    </row>
    <row r="19" spans="1:6" ht="16.5" thickTop="1" thickBot="1" x14ac:dyDescent="0.3">
      <c r="A19" s="15">
        <v>18</v>
      </c>
      <c r="B19" s="15" t="s">
        <v>200</v>
      </c>
      <c r="C19" s="14" t="str">
        <f>زيارة!B35</f>
        <v>الزرقاء الأولى</v>
      </c>
      <c r="D19" s="80">
        <f>زيارة!AF35</f>
        <v>53</v>
      </c>
      <c r="E19" s="14" t="str">
        <f t="shared" si="0"/>
        <v>متدن</v>
      </c>
      <c r="F19" s="14" t="str">
        <f t="shared" si="1"/>
        <v>مساءلة</v>
      </c>
    </row>
    <row r="20" spans="1:6" ht="16.5" thickTop="1" thickBot="1" x14ac:dyDescent="0.3">
      <c r="A20" s="15">
        <v>19</v>
      </c>
      <c r="B20" s="15" t="s">
        <v>198</v>
      </c>
      <c r="C20" s="14" t="str">
        <f>زيارة!B39</f>
        <v>لواء الرمثا</v>
      </c>
      <c r="D20" s="80">
        <f>زيارة!AF39</f>
        <v>96</v>
      </c>
      <c r="E20" s="14" t="str">
        <f t="shared" si="0"/>
        <v>قوي</v>
      </c>
      <c r="F20" s="14" t="str">
        <f t="shared" si="1"/>
        <v>تعزيز الايجابيات</v>
      </c>
    </row>
    <row r="21" spans="1:6" ht="16.5" thickTop="1" thickBot="1" x14ac:dyDescent="0.3">
      <c r="A21" s="15">
        <v>20</v>
      </c>
      <c r="B21" s="15" t="s">
        <v>198</v>
      </c>
      <c r="C21" s="14" t="str">
        <f>زيارة!B41</f>
        <v>قصبة المفرق</v>
      </c>
      <c r="D21" s="80">
        <f>زيارة!AF41</f>
        <v>95</v>
      </c>
      <c r="E21" s="14" t="str">
        <f t="shared" si="0"/>
        <v>قوي</v>
      </c>
      <c r="F21" s="14" t="str">
        <f t="shared" si="1"/>
        <v>تعزيز الايجابيات</v>
      </c>
    </row>
    <row r="22" spans="1:6" ht="16.5" thickTop="1" thickBot="1" x14ac:dyDescent="0.3">
      <c r="A22" s="15">
        <v>21</v>
      </c>
      <c r="B22" s="15" t="s">
        <v>198</v>
      </c>
      <c r="C22" s="14" t="str">
        <f>زيارة!B5</f>
        <v>لواءي الطيبة والوسطية</v>
      </c>
      <c r="D22" s="80">
        <f>زيارة!AF5</f>
        <v>89</v>
      </c>
      <c r="E22" s="14" t="str">
        <f t="shared" si="0"/>
        <v>قوي</v>
      </c>
      <c r="F22" s="14" t="str">
        <f t="shared" si="1"/>
        <v>تعزيز الايجابيات</v>
      </c>
    </row>
    <row r="23" spans="1:6" ht="16.5" thickTop="1" thickBot="1" x14ac:dyDescent="0.3">
      <c r="A23" s="15">
        <v>22</v>
      </c>
      <c r="B23" s="15" t="s">
        <v>198</v>
      </c>
      <c r="C23" s="14" t="str">
        <f>زيارة!B33</f>
        <v>البادية الشمالية الغربية</v>
      </c>
      <c r="D23" s="80">
        <f>زيارة!AF33</f>
        <v>88</v>
      </c>
      <c r="E23" s="14" t="str">
        <f t="shared" si="0"/>
        <v>قوي</v>
      </c>
      <c r="F23" s="14" t="str">
        <f t="shared" si="1"/>
        <v>تعزيز الايجابيات</v>
      </c>
    </row>
    <row r="24" spans="1:6" ht="16.5" thickTop="1" thickBot="1" x14ac:dyDescent="0.3">
      <c r="A24" s="15">
        <v>23</v>
      </c>
      <c r="B24" s="15" t="s">
        <v>198</v>
      </c>
      <c r="C24" s="14" t="str">
        <f>زيارة!B18</f>
        <v>لواء بني عبيد</v>
      </c>
      <c r="D24" s="80">
        <f>زيارة!AF18</f>
        <v>87</v>
      </c>
      <c r="E24" s="14" t="str">
        <f t="shared" si="0"/>
        <v>قوي</v>
      </c>
      <c r="F24" s="14" t="str">
        <f t="shared" si="1"/>
        <v>تعزيز الايجابيات</v>
      </c>
    </row>
    <row r="25" spans="1:6" ht="16.5" thickTop="1" thickBot="1" x14ac:dyDescent="0.3">
      <c r="A25" s="15">
        <v>24</v>
      </c>
      <c r="B25" s="15" t="s">
        <v>198</v>
      </c>
      <c r="C25" s="14" t="str">
        <f>زيارة!B40</f>
        <v>قصبة اربد</v>
      </c>
      <c r="D25" s="80">
        <f>زيارة!AF40</f>
        <v>87</v>
      </c>
      <c r="E25" s="14" t="str">
        <f t="shared" si="0"/>
        <v>قوي</v>
      </c>
      <c r="F25" s="14" t="str">
        <f t="shared" si="1"/>
        <v>تعزيز الايجابيات</v>
      </c>
    </row>
    <row r="26" spans="1:6" ht="16.5" thickTop="1" thickBot="1" x14ac:dyDescent="0.3">
      <c r="A26" s="15">
        <v>25</v>
      </c>
      <c r="B26" s="15" t="s">
        <v>198</v>
      </c>
      <c r="C26" s="14" t="str">
        <f>زيارة!B22</f>
        <v>البادية الشمالية الشرقية</v>
      </c>
      <c r="D26" s="80">
        <f>زيارة!AF22</f>
        <v>80</v>
      </c>
      <c r="E26" s="14" t="str">
        <f t="shared" si="0"/>
        <v>قوي</v>
      </c>
      <c r="F26" s="14" t="str">
        <f t="shared" si="1"/>
        <v>تعزيز الايجابيات</v>
      </c>
    </row>
    <row r="27" spans="1:6" ht="16.5" thickTop="1" thickBot="1" x14ac:dyDescent="0.3">
      <c r="A27" s="15">
        <v>26</v>
      </c>
      <c r="B27" s="15" t="s">
        <v>198</v>
      </c>
      <c r="C27" s="14" t="str">
        <f>زيارة!B20</f>
        <v>لواء الكورة</v>
      </c>
      <c r="D27" s="80">
        <f>زيارة!AF20</f>
        <v>78</v>
      </c>
      <c r="E27" s="14" t="str">
        <f t="shared" si="0"/>
        <v>مقبول</v>
      </c>
      <c r="F27" s="14" t="str">
        <f t="shared" si="1"/>
        <v>خطة علاجية لمواطن التحسين</v>
      </c>
    </row>
    <row r="28" spans="1:6" ht="16.5" thickTop="1" thickBot="1" x14ac:dyDescent="0.3">
      <c r="A28" s="15">
        <v>27</v>
      </c>
      <c r="B28" s="15" t="s">
        <v>198</v>
      </c>
      <c r="C28" s="14" t="str">
        <f>زيارة!B19</f>
        <v>الأغوار الشمالية</v>
      </c>
      <c r="D28" s="80">
        <f>زيارة!AF19</f>
        <v>74</v>
      </c>
      <c r="E28" s="14" t="str">
        <f t="shared" si="0"/>
        <v>مقبول</v>
      </c>
      <c r="F28" s="14" t="str">
        <f t="shared" si="1"/>
        <v>خطة علاجية لمواطن التحسين</v>
      </c>
    </row>
    <row r="29" spans="1:6" ht="16.5" thickTop="1" thickBot="1" x14ac:dyDescent="0.3">
      <c r="A29" s="15">
        <v>28</v>
      </c>
      <c r="B29" s="15" t="s">
        <v>198</v>
      </c>
      <c r="C29" s="14" t="str">
        <f>زيارة!B21</f>
        <v>محافظة جرش</v>
      </c>
      <c r="D29" s="80">
        <f>زيارة!AF21</f>
        <v>71</v>
      </c>
      <c r="E29" s="14" t="str">
        <f t="shared" si="0"/>
        <v>مقبول</v>
      </c>
      <c r="F29" s="14" t="str">
        <f t="shared" si="1"/>
        <v>خطة علاجية لمواطن التحسين</v>
      </c>
    </row>
    <row r="30" spans="1:6" ht="16.5" thickTop="1" thickBot="1" x14ac:dyDescent="0.3">
      <c r="A30" s="15">
        <v>29</v>
      </c>
      <c r="B30" s="15" t="s">
        <v>198</v>
      </c>
      <c r="C30" s="14" t="str">
        <f>زيارة!B4</f>
        <v>لواء بني كنانة</v>
      </c>
      <c r="D30" s="80">
        <f>زيارة!AF4</f>
        <v>65</v>
      </c>
      <c r="E30" s="14" t="str">
        <f t="shared" si="0"/>
        <v>مقبول</v>
      </c>
      <c r="F30" s="14" t="str">
        <f t="shared" si="1"/>
        <v>خطة علاجية لمواطن التحسين</v>
      </c>
    </row>
    <row r="31" spans="1:6" ht="16.5" thickTop="1" thickBot="1" x14ac:dyDescent="0.3">
      <c r="A31" s="15">
        <v>30</v>
      </c>
      <c r="B31" s="15" t="s">
        <v>198</v>
      </c>
      <c r="C31" s="14" t="str">
        <f>زيارة!B7</f>
        <v>المزار الشمالي</v>
      </c>
      <c r="D31" s="80">
        <f>زيارة!AF7</f>
        <v>64</v>
      </c>
      <c r="E31" s="14" t="str">
        <f t="shared" si="0"/>
        <v>مقبول</v>
      </c>
      <c r="F31" s="14" t="str">
        <f t="shared" si="1"/>
        <v>خطة علاجية لمواطن التحسين</v>
      </c>
    </row>
    <row r="32" spans="1:6" ht="16.5" thickTop="1" thickBot="1" x14ac:dyDescent="0.3">
      <c r="A32" s="15">
        <v>31</v>
      </c>
      <c r="B32" s="15" t="s">
        <v>198</v>
      </c>
      <c r="C32" s="14" t="str">
        <f>زيارة!B6</f>
        <v>محافظة عجلون</v>
      </c>
      <c r="D32" s="80">
        <f>زيارة!AF6</f>
        <v>59</v>
      </c>
      <c r="E32" s="14" t="str">
        <f t="shared" si="0"/>
        <v>مقبول</v>
      </c>
      <c r="F32" s="14" t="str">
        <f t="shared" si="1"/>
        <v>خطة علاجية لمواطن التحسين</v>
      </c>
    </row>
    <row r="33" spans="1:6" ht="16.5" thickTop="1" thickBot="1" x14ac:dyDescent="0.3">
      <c r="A33" s="15">
        <v>32</v>
      </c>
      <c r="B33" s="15" t="s">
        <v>199</v>
      </c>
      <c r="C33" s="14" t="str">
        <f>زيارة!B26</f>
        <v>لواء بصيرا</v>
      </c>
      <c r="D33" s="80">
        <f>زيارة!AF26</f>
        <v>93</v>
      </c>
      <c r="E33" s="14" t="str">
        <f t="shared" si="0"/>
        <v>قوي</v>
      </c>
      <c r="F33" s="14" t="str">
        <f t="shared" si="1"/>
        <v>تعزيز الايجابيات</v>
      </c>
    </row>
    <row r="34" spans="1:6" ht="16.5" thickTop="1" thickBot="1" x14ac:dyDescent="0.3">
      <c r="A34" s="15">
        <v>33</v>
      </c>
      <c r="B34" s="15" t="s">
        <v>199</v>
      </c>
      <c r="C34" s="14" t="str">
        <f>زيارة!B43</f>
        <v>المزار الجنوبي</v>
      </c>
      <c r="D34" s="80">
        <f>زيارة!AF43</f>
        <v>90</v>
      </c>
      <c r="E34" s="14" t="str">
        <f t="shared" si="0"/>
        <v>قوي</v>
      </c>
      <c r="F34" s="14" t="str">
        <f t="shared" si="1"/>
        <v>تعزيز الايجابيات</v>
      </c>
    </row>
    <row r="35" spans="1:6" ht="16.5" thickTop="1" thickBot="1" x14ac:dyDescent="0.3">
      <c r="A35" s="15">
        <v>34</v>
      </c>
      <c r="B35" s="15" t="s">
        <v>199</v>
      </c>
      <c r="C35" s="14" t="str">
        <f>زيارة!B23</f>
        <v>منطقة الكرك</v>
      </c>
      <c r="D35" s="80">
        <f>زيارة!AF23</f>
        <v>89</v>
      </c>
      <c r="E35" s="14" t="str">
        <f t="shared" si="0"/>
        <v>قوي</v>
      </c>
      <c r="F35" s="14" t="str">
        <f t="shared" si="1"/>
        <v>تعزيز الايجابيات</v>
      </c>
    </row>
    <row r="36" spans="1:6" ht="16.5" thickTop="1" thickBot="1" x14ac:dyDescent="0.3">
      <c r="A36" s="15">
        <v>35</v>
      </c>
      <c r="B36" s="15" t="s">
        <v>199</v>
      </c>
      <c r="C36" s="14" t="str">
        <f>زيارة!B44</f>
        <v>لواء البتراء</v>
      </c>
      <c r="D36" s="80">
        <f>زيارة!AF44</f>
        <v>87</v>
      </c>
      <c r="E36" s="14" t="str">
        <f t="shared" si="0"/>
        <v>قوي</v>
      </c>
      <c r="F36" s="14" t="str">
        <f t="shared" si="1"/>
        <v>تعزيز الايجابيات</v>
      </c>
    </row>
    <row r="37" spans="1:6" ht="16.5" thickTop="1" thickBot="1" x14ac:dyDescent="0.3">
      <c r="A37" s="15">
        <v>36</v>
      </c>
      <c r="B37" s="15" t="s">
        <v>199</v>
      </c>
      <c r="C37" s="14" t="str">
        <f>زيارة!B37</f>
        <v>البادية الجنوبية</v>
      </c>
      <c r="D37" s="80">
        <f>زيارة!AF37</f>
        <v>82</v>
      </c>
      <c r="E37" s="14" t="str">
        <f t="shared" si="0"/>
        <v>قوي</v>
      </c>
      <c r="F37" s="14" t="str">
        <f t="shared" si="1"/>
        <v>تعزيز الايجابيات</v>
      </c>
    </row>
    <row r="38" spans="1:6" ht="16.5" thickTop="1" thickBot="1" x14ac:dyDescent="0.3">
      <c r="A38" s="15">
        <v>37</v>
      </c>
      <c r="B38" s="15" t="s">
        <v>199</v>
      </c>
      <c r="C38" s="14" t="str">
        <f>زيارة!B42</f>
        <v>العقبة</v>
      </c>
      <c r="D38" s="80">
        <f>زيارة!AF42</f>
        <v>81</v>
      </c>
      <c r="E38" s="14" t="str">
        <f t="shared" si="0"/>
        <v>قوي</v>
      </c>
      <c r="F38" s="14" t="str">
        <f t="shared" si="1"/>
        <v>تعزيز الايجابيات</v>
      </c>
    </row>
    <row r="39" spans="1:6" ht="16.5" thickTop="1" thickBot="1" x14ac:dyDescent="0.3">
      <c r="A39" s="15">
        <v>38</v>
      </c>
      <c r="B39" s="15" t="s">
        <v>199</v>
      </c>
      <c r="C39" s="14" t="str">
        <f>زيارة!B27</f>
        <v>منطقة الطفيلة</v>
      </c>
      <c r="D39" s="80">
        <f>زيارة!AF27</f>
        <v>78</v>
      </c>
      <c r="E39" s="14" t="str">
        <f t="shared" si="0"/>
        <v>مقبول</v>
      </c>
      <c r="F39" s="14" t="str">
        <f t="shared" si="1"/>
        <v>خطة علاجية لمواطن التحسين</v>
      </c>
    </row>
    <row r="40" spans="1:6" ht="16.5" thickTop="1" thickBot="1" x14ac:dyDescent="0.3">
      <c r="A40" s="15">
        <v>39</v>
      </c>
      <c r="B40" s="15" t="s">
        <v>199</v>
      </c>
      <c r="C40" s="14" t="str">
        <f>زيارة!B38</f>
        <v>منطقة معان</v>
      </c>
      <c r="D40" s="80">
        <f>زيارة!AF38</f>
        <v>78</v>
      </c>
      <c r="E40" s="14" t="str">
        <f t="shared" si="0"/>
        <v>مقبول</v>
      </c>
      <c r="F40" s="14" t="str">
        <f t="shared" si="1"/>
        <v>خطة علاجية لمواطن التحسين</v>
      </c>
    </row>
    <row r="41" spans="1:6" ht="16.5" thickTop="1" thickBot="1" x14ac:dyDescent="0.3">
      <c r="A41" s="15">
        <v>40</v>
      </c>
      <c r="B41" s="15" t="s">
        <v>199</v>
      </c>
      <c r="C41" s="14" t="str">
        <f>زيارة!B45</f>
        <v>لواء الشوبك</v>
      </c>
      <c r="D41" s="80">
        <f>زيارة!AF45</f>
        <v>74</v>
      </c>
      <c r="E41" s="14" t="str">
        <f t="shared" si="0"/>
        <v>مقبول</v>
      </c>
      <c r="F41" s="14" t="str">
        <f t="shared" si="1"/>
        <v>خطة علاجية لمواطن التحسين</v>
      </c>
    </row>
    <row r="42" spans="1:6" ht="16.5" thickTop="1" thickBot="1" x14ac:dyDescent="0.3">
      <c r="A42" s="15">
        <v>41</v>
      </c>
      <c r="B42" s="15" t="s">
        <v>199</v>
      </c>
      <c r="C42" s="14" t="str">
        <f>زيارة!B25</f>
        <v>منطقة القصر</v>
      </c>
      <c r="D42" s="80">
        <f>زيارة!AF25</f>
        <v>69</v>
      </c>
      <c r="E42" s="14" t="str">
        <f t="shared" si="0"/>
        <v>مقبول</v>
      </c>
      <c r="F42" s="14" t="str">
        <f t="shared" si="1"/>
        <v>خطة علاجية لمواطن التحسين</v>
      </c>
    </row>
    <row r="43" spans="1:6" ht="16.5" thickTop="1" thickBot="1" x14ac:dyDescent="0.3">
      <c r="A43" s="15">
        <v>42</v>
      </c>
      <c r="B43" s="15" t="s">
        <v>199</v>
      </c>
      <c r="C43" s="14" t="str">
        <f>زيارة!B24</f>
        <v>لواء الأغوار الجنوبية</v>
      </c>
      <c r="D43" s="80">
        <f>زيارة!AF24</f>
        <v>68</v>
      </c>
      <c r="E43" s="14" t="str">
        <f t="shared" si="0"/>
        <v>مقبول</v>
      </c>
      <c r="F43" s="14" t="str">
        <f t="shared" si="1"/>
        <v>خطة علاجية لمواطن التحسين</v>
      </c>
    </row>
    <row r="44" spans="1:6" ht="15.75" thickTop="1" x14ac:dyDescent="0.25"/>
  </sheetData>
  <sheetProtection algorithmName="SHA-512" hashValue="smAACypwjL6lA/WuixgORSEkgLMFBLD4COd7j0o7gKq9XlrQP7wtB2L9i8UVVRWJJZcORV03hj+aPjN5jjJGGA==" saltValue="NcuCoK25Nre3Sx0Nwx5soA==" spinCount="100000" sheet="1" formatCells="0" formatColumns="0" formatRows="0" insertColumns="0" insertRows="0" insertHyperlinks="0" deleteColumns="0" deleteRows="0" sort="0" autoFilter="0" pivotTables="0"/>
  <sortState ref="B33:F43">
    <sortCondition descending="1" ref="D33:D43"/>
  </sortState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&amp;C&amp;"-,غامق"&amp;14ترتيب المديريات حسب علامة التقييم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workbookViewId="0">
      <selection activeCell="C2" sqref="C2"/>
    </sheetView>
  </sheetViews>
  <sheetFormatPr defaultRowHeight="15" x14ac:dyDescent="0.25"/>
  <cols>
    <col min="2" max="2" width="9" style="13"/>
    <col min="4" max="5" width="12.7109375" bestFit="1" customWidth="1"/>
    <col min="7" max="7" width="15.42578125" customWidth="1"/>
    <col min="10" max="10" width="19" bestFit="1" customWidth="1"/>
    <col min="12" max="12" width="12.140625" customWidth="1"/>
  </cols>
  <sheetData>
    <row r="1" spans="1:12" ht="20.25" thickTop="1" thickBot="1" x14ac:dyDescent="0.35">
      <c r="A1" t="s">
        <v>65</v>
      </c>
      <c r="B1" s="12" t="s">
        <v>0</v>
      </c>
      <c r="C1" s="1" t="s">
        <v>65</v>
      </c>
      <c r="G1" s="4" t="s">
        <v>187</v>
      </c>
      <c r="H1" t="s">
        <v>85</v>
      </c>
    </row>
    <row r="2" spans="1:12" ht="20.25" thickTop="1" thickBot="1" x14ac:dyDescent="0.35">
      <c r="A2">
        <v>1</v>
      </c>
      <c r="B2" s="12">
        <v>1</v>
      </c>
      <c r="C2" s="12" t="e">
        <f>#REF!</f>
        <v>#REF!</v>
      </c>
      <c r="D2">
        <v>1</v>
      </c>
      <c r="E2" t="s">
        <v>81</v>
      </c>
      <c r="G2" s="4" t="s">
        <v>189</v>
      </c>
      <c r="H2" t="s">
        <v>86</v>
      </c>
      <c r="L2" s="84" t="s">
        <v>165</v>
      </c>
    </row>
    <row r="3" spans="1:12" ht="20.25" thickTop="1" thickBot="1" x14ac:dyDescent="0.35">
      <c r="A3">
        <v>2</v>
      </c>
      <c r="B3" s="12">
        <v>2</v>
      </c>
      <c r="C3" s="12" t="e">
        <f>#REF!</f>
        <v>#REF!</v>
      </c>
      <c r="D3">
        <v>2</v>
      </c>
      <c r="E3" t="s">
        <v>80</v>
      </c>
      <c r="G3" s="4" t="s">
        <v>186</v>
      </c>
      <c r="H3" t="s">
        <v>87</v>
      </c>
      <c r="I3" t="s">
        <v>150</v>
      </c>
      <c r="J3" t="s">
        <v>154</v>
      </c>
      <c r="L3" s="84" t="s">
        <v>166</v>
      </c>
    </row>
    <row r="4" spans="1:12" ht="20.25" thickTop="1" thickBot="1" x14ac:dyDescent="0.35">
      <c r="A4">
        <v>3</v>
      </c>
      <c r="B4" s="12">
        <v>3</v>
      </c>
      <c r="C4" s="12" t="e">
        <f>#REF!</f>
        <v>#REF!</v>
      </c>
      <c r="D4">
        <v>3</v>
      </c>
      <c r="E4" t="s">
        <v>79</v>
      </c>
      <c r="G4" s="4" t="s">
        <v>185</v>
      </c>
      <c r="H4" t="s">
        <v>88</v>
      </c>
      <c r="I4" t="s">
        <v>151</v>
      </c>
      <c r="J4" t="s">
        <v>155</v>
      </c>
      <c r="L4" s="84" t="s">
        <v>173</v>
      </c>
    </row>
    <row r="5" spans="1:12" ht="20.25" thickTop="1" thickBot="1" x14ac:dyDescent="0.35">
      <c r="A5">
        <v>4</v>
      </c>
      <c r="B5" s="12">
        <v>4</v>
      </c>
      <c r="C5" s="12" t="e">
        <f>#REF!</f>
        <v>#REF!</v>
      </c>
      <c r="D5">
        <v>4</v>
      </c>
      <c r="E5" t="s">
        <v>78</v>
      </c>
      <c r="G5" s="4" t="s">
        <v>159</v>
      </c>
      <c r="H5" t="s">
        <v>89</v>
      </c>
      <c r="I5" t="s">
        <v>152</v>
      </c>
      <c r="J5" t="s">
        <v>156</v>
      </c>
      <c r="L5" s="84" t="s">
        <v>174</v>
      </c>
    </row>
    <row r="6" spans="1:12" ht="20.25" thickTop="1" thickBot="1" x14ac:dyDescent="0.35">
      <c r="B6" s="12">
        <v>5</v>
      </c>
      <c r="C6" s="12" t="e">
        <f>#REF!</f>
        <v>#REF!</v>
      </c>
      <c r="G6" s="4" t="s">
        <v>183</v>
      </c>
      <c r="H6" t="s">
        <v>90</v>
      </c>
      <c r="I6" t="s">
        <v>153</v>
      </c>
      <c r="J6" t="s">
        <v>157</v>
      </c>
      <c r="L6" s="84" t="s">
        <v>162</v>
      </c>
    </row>
    <row r="7" spans="1:12" ht="20.25" thickTop="1" thickBot="1" x14ac:dyDescent="0.35">
      <c r="B7" s="12">
        <v>6</v>
      </c>
      <c r="C7" s="12" t="e">
        <f>#REF!</f>
        <v>#REF!</v>
      </c>
      <c r="G7" s="4" t="s">
        <v>184</v>
      </c>
      <c r="L7" s="84" t="s">
        <v>172</v>
      </c>
    </row>
    <row r="8" spans="1:12" ht="20.25" thickTop="1" thickBot="1" x14ac:dyDescent="0.35">
      <c r="B8" s="12">
        <v>7</v>
      </c>
      <c r="C8" s="12" t="e">
        <f>#REF!</f>
        <v>#REF!</v>
      </c>
      <c r="G8" s="4" t="s">
        <v>188</v>
      </c>
      <c r="L8" s="84" t="s">
        <v>170</v>
      </c>
    </row>
    <row r="9" spans="1:12" ht="20.25" thickTop="1" thickBot="1" x14ac:dyDescent="0.35">
      <c r="B9" s="12">
        <v>8</v>
      </c>
      <c r="C9" s="12" t="e">
        <f>#REF!</f>
        <v>#REF!</v>
      </c>
      <c r="G9" s="6" t="s">
        <v>190</v>
      </c>
      <c r="L9" s="84" t="s">
        <v>168</v>
      </c>
    </row>
    <row r="10" spans="1:12" ht="20.25" thickTop="1" thickBot="1" x14ac:dyDescent="0.35">
      <c r="B10" s="12">
        <v>9</v>
      </c>
      <c r="C10" s="12" t="e">
        <f>#REF!</f>
        <v>#REF!</v>
      </c>
      <c r="G10" s="4" t="s">
        <v>191</v>
      </c>
      <c r="L10" s="84" t="s">
        <v>164</v>
      </c>
    </row>
    <row r="11" spans="1:12" ht="20.25" thickTop="1" thickBot="1" x14ac:dyDescent="0.35">
      <c r="B11" s="12">
        <v>10</v>
      </c>
      <c r="C11" s="12" t="e">
        <f>#REF!</f>
        <v>#REF!</v>
      </c>
      <c r="G11" s="4" t="s">
        <v>61</v>
      </c>
      <c r="L11" s="84" t="s">
        <v>171</v>
      </c>
    </row>
    <row r="12" spans="1:12" ht="20.25" thickTop="1" thickBot="1" x14ac:dyDescent="0.35">
      <c r="B12" s="12">
        <v>11</v>
      </c>
      <c r="C12" s="12" t="e">
        <f>#REF!</f>
        <v>#REF!</v>
      </c>
      <c r="G12" s="4" t="s">
        <v>30</v>
      </c>
      <c r="L12" s="84" t="s">
        <v>163</v>
      </c>
    </row>
    <row r="13" spans="1:12" ht="20.25" thickTop="1" thickBot="1" x14ac:dyDescent="0.35">
      <c r="B13" s="12">
        <v>12</v>
      </c>
      <c r="C13" s="12" t="e">
        <f>#REF!</f>
        <v>#REF!</v>
      </c>
      <c r="G13" s="4" t="s">
        <v>36</v>
      </c>
      <c r="L13" s="84" t="s">
        <v>167</v>
      </c>
    </row>
    <row r="14" spans="1:12" ht="20.25" thickTop="1" thickBot="1" x14ac:dyDescent="0.35">
      <c r="B14" s="12">
        <v>13</v>
      </c>
      <c r="C14" s="12" t="e">
        <f>#REF!</f>
        <v>#REF!</v>
      </c>
      <c r="G14" s="4" t="s">
        <v>41</v>
      </c>
      <c r="L14" s="84" t="s">
        <v>169</v>
      </c>
    </row>
    <row r="15" spans="1:12" ht="20.25" thickTop="1" thickBot="1" x14ac:dyDescent="0.35">
      <c r="B15" s="12">
        <v>14</v>
      </c>
      <c r="C15" s="12" t="e">
        <f>#REF!</f>
        <v>#REF!</v>
      </c>
      <c r="G15" s="4" t="s">
        <v>51</v>
      </c>
      <c r="L15" s="84" t="s">
        <v>175</v>
      </c>
    </row>
    <row r="16" spans="1:12" ht="20.25" thickTop="1" thickBot="1" x14ac:dyDescent="0.35">
      <c r="B16" s="12">
        <v>15</v>
      </c>
      <c r="C16" s="12" t="e">
        <f>#REF!</f>
        <v>#REF!</v>
      </c>
      <c r="G16" s="4" t="s">
        <v>62</v>
      </c>
      <c r="L16" s="84" t="s">
        <v>176</v>
      </c>
    </row>
    <row r="17" spans="2:12" ht="20.25" thickTop="1" thickBot="1" x14ac:dyDescent="0.35">
      <c r="B17" s="12">
        <v>16</v>
      </c>
      <c r="C17" s="12" t="e">
        <f>#REF!</f>
        <v>#REF!</v>
      </c>
      <c r="G17" s="4" t="s">
        <v>44</v>
      </c>
      <c r="L17" s="84" t="s">
        <v>177</v>
      </c>
    </row>
    <row r="18" spans="2:12" ht="20.25" thickTop="1" thickBot="1" x14ac:dyDescent="0.35">
      <c r="B18" s="12">
        <v>17</v>
      </c>
      <c r="C18" s="12" t="e">
        <f>#REF!</f>
        <v>#REF!</v>
      </c>
      <c r="G18" s="4" t="s">
        <v>31</v>
      </c>
      <c r="L18" s="84" t="s">
        <v>178</v>
      </c>
    </row>
    <row r="19" spans="2:12" ht="20.25" thickTop="1" thickBot="1" x14ac:dyDescent="0.35">
      <c r="B19" s="12">
        <v>18</v>
      </c>
      <c r="C19" s="12" t="e">
        <f>#REF!</f>
        <v>#REF!</v>
      </c>
      <c r="G19" s="4" t="s">
        <v>50</v>
      </c>
      <c r="L19" s="84" t="s">
        <v>179</v>
      </c>
    </row>
    <row r="20" spans="2:12" ht="20.25" thickTop="1" thickBot="1" x14ac:dyDescent="0.35">
      <c r="B20" s="12">
        <v>19</v>
      </c>
      <c r="C20" s="12" t="e">
        <f>#REF!</f>
        <v>#REF!</v>
      </c>
      <c r="G20" s="4" t="s">
        <v>64</v>
      </c>
      <c r="L20" s="84" t="s">
        <v>180</v>
      </c>
    </row>
    <row r="21" spans="2:12" ht="20.25" thickTop="1" thickBot="1" x14ac:dyDescent="0.35">
      <c r="B21" s="12">
        <v>20</v>
      </c>
      <c r="C21" s="12" t="e">
        <f>#REF!</f>
        <v>#REF!</v>
      </c>
      <c r="G21" s="4" t="s">
        <v>59</v>
      </c>
      <c r="L21" s="84" t="s">
        <v>181</v>
      </c>
    </row>
    <row r="22" spans="2:12" ht="20.25" thickTop="1" thickBot="1" x14ac:dyDescent="0.35">
      <c r="B22" s="12">
        <v>21</v>
      </c>
      <c r="C22" s="12" t="e">
        <f>#REF!</f>
        <v>#REF!</v>
      </c>
      <c r="G22" s="4" t="s">
        <v>47</v>
      </c>
    </row>
    <row r="23" spans="2:12" ht="20.25" thickTop="1" thickBot="1" x14ac:dyDescent="0.35">
      <c r="B23" s="12">
        <v>22</v>
      </c>
      <c r="C23" s="12" t="e">
        <f>#REF!</f>
        <v>#REF!</v>
      </c>
      <c r="G23" s="4" t="s">
        <v>49</v>
      </c>
    </row>
    <row r="24" spans="2:12" ht="20.25" thickTop="1" thickBot="1" x14ac:dyDescent="0.35">
      <c r="B24" s="12">
        <v>23</v>
      </c>
      <c r="C24" s="12" t="e">
        <f>#REF!</f>
        <v>#REF!</v>
      </c>
      <c r="G24" s="4" t="s">
        <v>43</v>
      </c>
    </row>
    <row r="25" spans="2:12" ht="20.25" thickTop="1" thickBot="1" x14ac:dyDescent="0.35">
      <c r="B25" s="12">
        <v>24</v>
      </c>
      <c r="C25" s="12" t="e">
        <f>#REF!</f>
        <v>#REF!</v>
      </c>
      <c r="G25" s="4" t="s">
        <v>38</v>
      </c>
    </row>
    <row r="26" spans="2:12" ht="20.25" thickTop="1" thickBot="1" x14ac:dyDescent="0.35">
      <c r="B26" s="12">
        <v>25</v>
      </c>
      <c r="C26" s="12" t="e">
        <f>#REF!</f>
        <v>#REF!</v>
      </c>
      <c r="G26" s="4" t="s">
        <v>32</v>
      </c>
    </row>
    <row r="27" spans="2:12" ht="20.25" thickTop="1" thickBot="1" x14ac:dyDescent="0.35">
      <c r="G27" s="4" t="s">
        <v>45</v>
      </c>
    </row>
    <row r="28" spans="2:12" ht="20.25" thickTop="1" thickBot="1" x14ac:dyDescent="0.35">
      <c r="G28" s="4" t="s">
        <v>54</v>
      </c>
    </row>
    <row r="29" spans="2:12" ht="20.25" thickTop="1" thickBot="1" x14ac:dyDescent="0.35">
      <c r="G29" s="4" t="s">
        <v>46</v>
      </c>
    </row>
    <row r="30" spans="2:12" ht="20.25" thickTop="1" thickBot="1" x14ac:dyDescent="0.35">
      <c r="G30" s="4" t="s">
        <v>29</v>
      </c>
    </row>
    <row r="31" spans="2:12" ht="20.25" thickTop="1" thickBot="1" x14ac:dyDescent="0.35">
      <c r="G31" s="4" t="s">
        <v>33</v>
      </c>
    </row>
    <row r="32" spans="2:12" ht="20.25" thickTop="1" thickBot="1" x14ac:dyDescent="0.35">
      <c r="G32" s="4" t="s">
        <v>35</v>
      </c>
    </row>
    <row r="33" spans="7:7" ht="20.25" thickTop="1" thickBot="1" x14ac:dyDescent="0.35">
      <c r="G33" s="4" t="s">
        <v>34</v>
      </c>
    </row>
    <row r="34" spans="7:7" ht="20.25" thickTop="1" thickBot="1" x14ac:dyDescent="0.35">
      <c r="G34" s="4" t="s">
        <v>48</v>
      </c>
    </row>
    <row r="35" spans="7:7" ht="20.25" thickTop="1" thickBot="1" x14ac:dyDescent="0.35">
      <c r="G35" s="4" t="s">
        <v>63</v>
      </c>
    </row>
    <row r="36" spans="7:7" ht="20.25" thickTop="1" thickBot="1" x14ac:dyDescent="0.35">
      <c r="G36" s="4" t="s">
        <v>52</v>
      </c>
    </row>
    <row r="37" spans="7:7" ht="20.25" thickTop="1" thickBot="1" x14ac:dyDescent="0.35">
      <c r="G37" s="4" t="s">
        <v>53</v>
      </c>
    </row>
    <row r="38" spans="7:7" ht="20.25" thickTop="1" thickBot="1" x14ac:dyDescent="0.35">
      <c r="G38" s="4" t="s">
        <v>192</v>
      </c>
    </row>
    <row r="39" spans="7:7" ht="20.25" thickTop="1" thickBot="1" x14ac:dyDescent="0.35">
      <c r="G39" s="4" t="s">
        <v>42</v>
      </c>
    </row>
    <row r="40" spans="7:7" ht="20.25" thickTop="1" thickBot="1" x14ac:dyDescent="0.35">
      <c r="G40" s="4" t="s">
        <v>58</v>
      </c>
    </row>
    <row r="41" spans="7:7" ht="20.25" thickTop="1" thickBot="1" x14ac:dyDescent="0.35">
      <c r="G41" s="4" t="s">
        <v>57</v>
      </c>
    </row>
    <row r="42" spans="7:7" ht="20.25" thickTop="1" thickBot="1" x14ac:dyDescent="0.35">
      <c r="G42" s="4" t="s">
        <v>55</v>
      </c>
    </row>
    <row r="43" spans="7:7" ht="15.75" thickTop="1" x14ac:dyDescent="0.25"/>
  </sheetData>
  <sortState ref="G1:G42">
    <sortCondition ref="G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rightToLeft="1" zoomScaleNormal="100" workbookViewId="0">
      <selection activeCell="E10" sqref="E10"/>
    </sheetView>
  </sheetViews>
  <sheetFormatPr defaultRowHeight="15" x14ac:dyDescent="0.25"/>
  <cols>
    <col min="1" max="1" width="3.5703125" bestFit="1" customWidth="1"/>
    <col min="2" max="2" width="19.42578125" bestFit="1" customWidth="1"/>
    <col min="3" max="3" width="18.42578125" bestFit="1" customWidth="1"/>
    <col min="4" max="4" width="10.42578125" customWidth="1"/>
    <col min="5" max="5" width="18.5703125" customWidth="1"/>
    <col min="6" max="6" width="19.42578125" bestFit="1" customWidth="1"/>
  </cols>
  <sheetData>
    <row r="1" spans="1:6" ht="20.25" thickTop="1" thickBot="1" x14ac:dyDescent="0.3">
      <c r="A1" s="95" t="s">
        <v>0</v>
      </c>
      <c r="B1" s="96" t="s">
        <v>3</v>
      </c>
      <c r="C1" s="97" t="s">
        <v>195</v>
      </c>
      <c r="D1" s="96" t="s">
        <v>149</v>
      </c>
      <c r="E1" s="97" t="s">
        <v>201</v>
      </c>
      <c r="F1" s="104" t="s">
        <v>202</v>
      </c>
    </row>
    <row r="2" spans="1:6" ht="20.25" thickTop="1" thickBot="1" x14ac:dyDescent="0.3">
      <c r="A2" s="98">
        <v>1</v>
      </c>
      <c r="B2" s="99" t="s">
        <v>51</v>
      </c>
      <c r="C2" s="100">
        <v>96</v>
      </c>
      <c r="D2" s="99" t="s">
        <v>153</v>
      </c>
      <c r="E2" s="101" t="s">
        <v>203</v>
      </c>
      <c r="F2" s="105"/>
    </row>
    <row r="3" spans="1:6" ht="20.25" thickTop="1" thickBot="1" x14ac:dyDescent="0.3">
      <c r="A3" s="98">
        <v>2</v>
      </c>
      <c r="B3" s="99" t="s">
        <v>182</v>
      </c>
      <c r="C3" s="100">
        <v>95</v>
      </c>
      <c r="D3" s="99" t="s">
        <v>153</v>
      </c>
      <c r="E3" s="102" t="s">
        <v>203</v>
      </c>
      <c r="F3" s="106"/>
    </row>
    <row r="4" spans="1:6" ht="20.25" thickTop="1" thickBot="1" x14ac:dyDescent="0.3">
      <c r="A4" s="98">
        <v>3</v>
      </c>
      <c r="B4" s="99" t="s">
        <v>64</v>
      </c>
      <c r="C4" s="100">
        <v>93</v>
      </c>
      <c r="D4" s="99" t="s">
        <v>153</v>
      </c>
      <c r="E4" s="102" t="s">
        <v>203</v>
      </c>
      <c r="F4" s="106"/>
    </row>
    <row r="5" spans="1:6" ht="20.25" thickTop="1" thickBot="1" x14ac:dyDescent="0.3">
      <c r="A5" s="98">
        <v>4</v>
      </c>
      <c r="B5" s="99" t="s">
        <v>59</v>
      </c>
      <c r="C5" s="100">
        <v>93</v>
      </c>
      <c r="D5" s="99" t="s">
        <v>153</v>
      </c>
      <c r="E5" s="102" t="s">
        <v>203</v>
      </c>
      <c r="F5" s="106" t="s">
        <v>204</v>
      </c>
    </row>
    <row r="6" spans="1:6" ht="20.25" thickTop="1" thickBot="1" x14ac:dyDescent="0.3">
      <c r="A6" s="98">
        <v>5</v>
      </c>
      <c r="B6" s="99" t="s">
        <v>45</v>
      </c>
      <c r="C6" s="100">
        <v>91</v>
      </c>
      <c r="D6" s="99" t="s">
        <v>153</v>
      </c>
      <c r="E6" s="102" t="s">
        <v>203</v>
      </c>
      <c r="F6" s="106"/>
    </row>
    <row r="7" spans="1:6" ht="20.25" thickTop="1" thickBot="1" x14ac:dyDescent="0.3">
      <c r="A7" s="98">
        <v>6</v>
      </c>
      <c r="B7" s="99" t="s">
        <v>188</v>
      </c>
      <c r="C7" s="100">
        <v>90</v>
      </c>
      <c r="D7" s="99" t="s">
        <v>153</v>
      </c>
      <c r="E7" s="102" t="s">
        <v>203</v>
      </c>
      <c r="F7" s="106"/>
    </row>
    <row r="8" spans="1:6" ht="20.25" thickTop="1" thickBot="1" x14ac:dyDescent="0.3">
      <c r="A8" s="98">
        <v>7</v>
      </c>
      <c r="B8" s="99" t="s">
        <v>48</v>
      </c>
      <c r="C8" s="100">
        <v>89</v>
      </c>
      <c r="D8" s="99" t="s">
        <v>153</v>
      </c>
      <c r="E8" s="102" t="s">
        <v>203</v>
      </c>
      <c r="F8" s="106" t="s">
        <v>204</v>
      </c>
    </row>
    <row r="9" spans="1:6" ht="20.25" thickTop="1" thickBot="1" x14ac:dyDescent="0.3">
      <c r="A9" s="98">
        <v>8</v>
      </c>
      <c r="B9" s="99" t="s">
        <v>55</v>
      </c>
      <c r="C9" s="100">
        <v>89</v>
      </c>
      <c r="D9" s="99" t="s">
        <v>153</v>
      </c>
      <c r="E9" s="102" t="s">
        <v>203</v>
      </c>
      <c r="F9" s="106"/>
    </row>
    <row r="10" spans="1:6" ht="20.25" thickTop="1" thickBot="1" x14ac:dyDescent="0.3">
      <c r="A10" s="98">
        <v>9</v>
      </c>
      <c r="B10" s="99" t="s">
        <v>42</v>
      </c>
      <c r="C10" s="100">
        <v>88</v>
      </c>
      <c r="D10" s="99" t="s">
        <v>153</v>
      </c>
      <c r="E10" s="102" t="s">
        <v>203</v>
      </c>
      <c r="F10" s="106"/>
    </row>
    <row r="11" spans="1:6" ht="20.25" thickTop="1" thickBot="1" x14ac:dyDescent="0.3">
      <c r="A11" s="98">
        <v>10</v>
      </c>
      <c r="B11" s="99" t="s">
        <v>159</v>
      </c>
      <c r="C11" s="100">
        <v>88</v>
      </c>
      <c r="D11" s="99" t="s">
        <v>153</v>
      </c>
      <c r="E11" s="102" t="s">
        <v>203</v>
      </c>
      <c r="F11" s="106"/>
    </row>
    <row r="12" spans="1:6" ht="20.25" thickTop="1" thickBot="1" x14ac:dyDescent="0.3">
      <c r="A12" s="98">
        <v>11</v>
      </c>
      <c r="B12" s="99" t="s">
        <v>47</v>
      </c>
      <c r="C12" s="100">
        <v>87</v>
      </c>
      <c r="D12" s="99" t="s">
        <v>153</v>
      </c>
      <c r="E12" s="102" t="s">
        <v>203</v>
      </c>
      <c r="F12" s="106" t="s">
        <v>204</v>
      </c>
    </row>
    <row r="13" spans="1:6" ht="20.25" thickTop="1" thickBot="1" x14ac:dyDescent="0.3">
      <c r="A13" s="98">
        <v>12</v>
      </c>
      <c r="B13" s="99" t="s">
        <v>184</v>
      </c>
      <c r="C13" s="100">
        <v>87</v>
      </c>
      <c r="D13" s="99" t="s">
        <v>153</v>
      </c>
      <c r="E13" s="102" t="s">
        <v>203</v>
      </c>
      <c r="F13" s="106"/>
    </row>
    <row r="14" spans="1:6" ht="20.25" thickTop="1" thickBot="1" x14ac:dyDescent="0.3">
      <c r="A14" s="98">
        <v>13</v>
      </c>
      <c r="B14" s="99" t="s">
        <v>160</v>
      </c>
      <c r="C14" s="100">
        <v>87</v>
      </c>
      <c r="D14" s="99" t="s">
        <v>153</v>
      </c>
      <c r="E14" s="102" t="s">
        <v>203</v>
      </c>
      <c r="F14" s="106" t="s">
        <v>204</v>
      </c>
    </row>
    <row r="15" spans="1:6" ht="20.25" thickTop="1" thickBot="1" x14ac:dyDescent="0.3">
      <c r="A15" s="98">
        <v>14</v>
      </c>
      <c r="B15" s="99" t="s">
        <v>61</v>
      </c>
      <c r="C15" s="100">
        <v>87</v>
      </c>
      <c r="D15" s="99" t="s">
        <v>153</v>
      </c>
      <c r="E15" s="102" t="s">
        <v>203</v>
      </c>
      <c r="F15" s="106"/>
    </row>
    <row r="16" spans="1:6" ht="20.25" thickTop="1" thickBot="1" x14ac:dyDescent="0.3">
      <c r="A16" s="98">
        <v>15</v>
      </c>
      <c r="B16" s="99" t="s">
        <v>37</v>
      </c>
      <c r="C16" s="100">
        <v>85</v>
      </c>
      <c r="D16" s="99" t="s">
        <v>153</v>
      </c>
      <c r="E16" s="102" t="s">
        <v>203</v>
      </c>
      <c r="F16" s="106"/>
    </row>
    <row r="17" spans="1:6" ht="20.25" thickTop="1" thickBot="1" x14ac:dyDescent="0.3">
      <c r="A17" s="98">
        <v>16</v>
      </c>
      <c r="B17" s="99" t="s">
        <v>31</v>
      </c>
      <c r="C17" s="100">
        <v>85</v>
      </c>
      <c r="D17" s="99" t="s">
        <v>153</v>
      </c>
      <c r="E17" s="102" t="s">
        <v>203</v>
      </c>
      <c r="F17" s="106" t="s">
        <v>204</v>
      </c>
    </row>
    <row r="18" spans="1:6" ht="20.25" thickTop="1" thickBot="1" x14ac:dyDescent="0.3">
      <c r="A18" s="98">
        <v>17</v>
      </c>
      <c r="B18" s="99" t="s">
        <v>186</v>
      </c>
      <c r="C18" s="100">
        <v>82</v>
      </c>
      <c r="D18" s="99" t="s">
        <v>153</v>
      </c>
      <c r="E18" s="102" t="s">
        <v>203</v>
      </c>
      <c r="F18" s="106" t="s">
        <v>205</v>
      </c>
    </row>
    <row r="19" spans="1:6" ht="20.25" thickTop="1" thickBot="1" x14ac:dyDescent="0.3">
      <c r="A19" s="98">
        <v>18</v>
      </c>
      <c r="B19" s="99" t="s">
        <v>193</v>
      </c>
      <c r="C19" s="100">
        <v>81</v>
      </c>
      <c r="D19" s="99" t="s">
        <v>153</v>
      </c>
      <c r="E19" s="102" t="s">
        <v>203</v>
      </c>
      <c r="F19" s="106" t="s">
        <v>205</v>
      </c>
    </row>
    <row r="20" spans="1:6" ht="20.25" thickTop="1" thickBot="1" x14ac:dyDescent="0.3">
      <c r="A20" s="98">
        <v>19</v>
      </c>
      <c r="B20" s="99" t="s">
        <v>36</v>
      </c>
      <c r="C20" s="100">
        <v>80</v>
      </c>
      <c r="D20" s="99" t="s">
        <v>153</v>
      </c>
      <c r="E20" s="102" t="s">
        <v>203</v>
      </c>
      <c r="F20" s="106"/>
    </row>
    <row r="21" spans="1:6" ht="20.25" thickTop="1" thickBot="1" x14ac:dyDescent="0.3">
      <c r="A21" s="98">
        <v>20</v>
      </c>
      <c r="B21" s="99" t="s">
        <v>35</v>
      </c>
      <c r="C21" s="100">
        <v>80</v>
      </c>
      <c r="D21" s="99" t="s">
        <v>153</v>
      </c>
      <c r="E21" s="102" t="s">
        <v>203</v>
      </c>
      <c r="F21" s="106"/>
    </row>
    <row r="22" spans="1:6" ht="20.25" thickTop="1" thickBot="1" x14ac:dyDescent="0.3">
      <c r="A22" s="98">
        <v>21</v>
      </c>
      <c r="B22" s="99" t="s">
        <v>185</v>
      </c>
      <c r="C22" s="100">
        <v>80</v>
      </c>
      <c r="D22" s="99" t="s">
        <v>153</v>
      </c>
      <c r="E22" s="102" t="s">
        <v>203</v>
      </c>
      <c r="F22" s="106"/>
    </row>
    <row r="23" spans="1:6" ht="21" customHeight="1" thickTop="1" thickBot="1" x14ac:dyDescent="0.3">
      <c r="A23" s="98">
        <v>22</v>
      </c>
      <c r="B23" s="99" t="s">
        <v>50</v>
      </c>
      <c r="C23" s="100">
        <v>78</v>
      </c>
      <c r="D23" s="99" t="s">
        <v>152</v>
      </c>
      <c r="E23" s="101" t="s">
        <v>206</v>
      </c>
      <c r="F23" s="106"/>
    </row>
    <row r="24" spans="1:6" ht="21" customHeight="1" thickTop="1" thickBot="1" x14ac:dyDescent="0.3">
      <c r="A24" s="98">
        <v>23</v>
      </c>
      <c r="B24" s="99" t="s">
        <v>58</v>
      </c>
      <c r="C24" s="100">
        <v>78</v>
      </c>
      <c r="D24" s="99" t="s">
        <v>152</v>
      </c>
      <c r="E24" s="102" t="s">
        <v>206</v>
      </c>
      <c r="F24" s="106"/>
    </row>
    <row r="25" spans="1:6" ht="21" customHeight="1" thickTop="1" thickBot="1" x14ac:dyDescent="0.3">
      <c r="A25" s="98">
        <v>24</v>
      </c>
      <c r="B25" s="99" t="s">
        <v>33</v>
      </c>
      <c r="C25" s="100">
        <v>78</v>
      </c>
      <c r="D25" s="99" t="s">
        <v>152</v>
      </c>
      <c r="E25" s="102" t="s">
        <v>206</v>
      </c>
      <c r="F25" s="106" t="s">
        <v>204</v>
      </c>
    </row>
    <row r="26" spans="1:6" ht="21" customHeight="1" thickTop="1" thickBot="1" x14ac:dyDescent="0.3">
      <c r="A26" s="98">
        <v>25</v>
      </c>
      <c r="B26" s="99" t="s">
        <v>41</v>
      </c>
      <c r="C26" s="100">
        <v>78</v>
      </c>
      <c r="D26" s="99" t="s">
        <v>152</v>
      </c>
      <c r="E26" s="102" t="s">
        <v>206</v>
      </c>
      <c r="F26" s="106"/>
    </row>
    <row r="27" spans="1:6" ht="21" customHeight="1" thickTop="1" thickBot="1" x14ac:dyDescent="0.3">
      <c r="A27" s="98">
        <v>26</v>
      </c>
      <c r="B27" s="99" t="s">
        <v>60</v>
      </c>
      <c r="C27" s="100">
        <v>78</v>
      </c>
      <c r="D27" s="99" t="s">
        <v>152</v>
      </c>
      <c r="E27" s="102" t="s">
        <v>206</v>
      </c>
      <c r="F27" s="106" t="s">
        <v>204</v>
      </c>
    </row>
    <row r="28" spans="1:6" ht="21" customHeight="1" thickTop="1" thickBot="1" x14ac:dyDescent="0.3">
      <c r="A28" s="103">
        <v>27</v>
      </c>
      <c r="B28" s="99" t="s">
        <v>38</v>
      </c>
      <c r="C28" s="99">
        <v>75</v>
      </c>
      <c r="D28" s="99" t="s">
        <v>152</v>
      </c>
      <c r="E28" s="101" t="s">
        <v>206</v>
      </c>
      <c r="F28" s="106"/>
    </row>
    <row r="29" spans="1:6" ht="21" customHeight="1" thickTop="1" thickBot="1" x14ac:dyDescent="0.3">
      <c r="A29" s="103">
        <v>28</v>
      </c>
      <c r="B29" s="99" t="s">
        <v>189</v>
      </c>
      <c r="C29" s="99">
        <v>74</v>
      </c>
      <c r="D29" s="99" t="s">
        <v>152</v>
      </c>
      <c r="E29" s="101" t="s">
        <v>206</v>
      </c>
      <c r="F29" s="106" t="s">
        <v>205</v>
      </c>
    </row>
    <row r="30" spans="1:6" ht="21" customHeight="1" thickTop="1" thickBot="1" x14ac:dyDescent="0.3">
      <c r="A30" s="103">
        <v>29</v>
      </c>
      <c r="B30" s="99" t="s">
        <v>194</v>
      </c>
      <c r="C30" s="99">
        <v>74</v>
      </c>
      <c r="D30" s="99" t="s">
        <v>152</v>
      </c>
      <c r="E30" s="101" t="s">
        <v>206</v>
      </c>
      <c r="F30" s="106" t="s">
        <v>205</v>
      </c>
    </row>
    <row r="31" spans="1:6" ht="21" customHeight="1" thickTop="1" thickBot="1" x14ac:dyDescent="0.3">
      <c r="A31" s="103">
        <v>30</v>
      </c>
      <c r="B31" s="99" t="s">
        <v>62</v>
      </c>
      <c r="C31" s="99">
        <v>74</v>
      </c>
      <c r="D31" s="99" t="s">
        <v>152</v>
      </c>
      <c r="E31" s="101" t="s">
        <v>206</v>
      </c>
      <c r="F31" s="106" t="s">
        <v>205</v>
      </c>
    </row>
    <row r="32" spans="1:6" ht="21" customHeight="1" thickTop="1" thickBot="1" x14ac:dyDescent="0.3">
      <c r="A32" s="103">
        <v>31</v>
      </c>
      <c r="B32" s="99" t="s">
        <v>43</v>
      </c>
      <c r="C32" s="99">
        <v>73</v>
      </c>
      <c r="D32" s="99" t="s">
        <v>152</v>
      </c>
      <c r="E32" s="101" t="s">
        <v>206</v>
      </c>
      <c r="F32" s="106"/>
    </row>
    <row r="33" spans="1:6" ht="21" customHeight="1" thickTop="1" thickBot="1" x14ac:dyDescent="0.3">
      <c r="A33" s="103">
        <v>32</v>
      </c>
      <c r="B33" s="99" t="s">
        <v>29</v>
      </c>
      <c r="C33" s="99">
        <v>71</v>
      </c>
      <c r="D33" s="99" t="s">
        <v>152</v>
      </c>
      <c r="E33" s="101" t="s">
        <v>206</v>
      </c>
      <c r="F33" s="106" t="s">
        <v>204</v>
      </c>
    </row>
    <row r="34" spans="1:6" ht="21" customHeight="1" thickTop="1" thickBot="1" x14ac:dyDescent="0.3">
      <c r="A34" s="103">
        <v>33</v>
      </c>
      <c r="B34" s="99" t="s">
        <v>52</v>
      </c>
      <c r="C34" s="99">
        <v>71</v>
      </c>
      <c r="D34" s="99" t="s">
        <v>152</v>
      </c>
      <c r="E34" s="101" t="s">
        <v>206</v>
      </c>
      <c r="F34" s="106" t="s">
        <v>204</v>
      </c>
    </row>
    <row r="35" spans="1:6" ht="21" customHeight="1" thickTop="1" thickBot="1" x14ac:dyDescent="0.3">
      <c r="A35" s="103">
        <v>34</v>
      </c>
      <c r="B35" s="99" t="s">
        <v>30</v>
      </c>
      <c r="C35" s="99">
        <v>71</v>
      </c>
      <c r="D35" s="99" t="s">
        <v>152</v>
      </c>
      <c r="E35" s="101" t="s">
        <v>206</v>
      </c>
      <c r="F35" s="106" t="s">
        <v>204</v>
      </c>
    </row>
    <row r="36" spans="1:6" ht="21" customHeight="1" thickTop="1" thickBot="1" x14ac:dyDescent="0.3">
      <c r="A36" s="103">
        <v>35</v>
      </c>
      <c r="B36" s="99" t="s">
        <v>32</v>
      </c>
      <c r="C36" s="99">
        <v>70</v>
      </c>
      <c r="D36" s="99" t="s">
        <v>152</v>
      </c>
      <c r="E36" s="101" t="s">
        <v>206</v>
      </c>
      <c r="F36" s="106" t="s">
        <v>204</v>
      </c>
    </row>
    <row r="37" spans="1:6" ht="21" customHeight="1" thickTop="1" thickBot="1" x14ac:dyDescent="0.3">
      <c r="A37" s="103">
        <v>36</v>
      </c>
      <c r="B37" s="99" t="s">
        <v>34</v>
      </c>
      <c r="C37" s="99">
        <v>69</v>
      </c>
      <c r="D37" s="99" t="s">
        <v>152</v>
      </c>
      <c r="E37" s="101" t="s">
        <v>206</v>
      </c>
      <c r="F37" s="106"/>
    </row>
    <row r="38" spans="1:6" ht="21" customHeight="1" thickTop="1" thickBot="1" x14ac:dyDescent="0.3">
      <c r="A38" s="103">
        <v>37</v>
      </c>
      <c r="B38" s="99" t="s">
        <v>57</v>
      </c>
      <c r="C38" s="99">
        <v>69</v>
      </c>
      <c r="D38" s="99" t="s">
        <v>152</v>
      </c>
      <c r="E38" s="101" t="s">
        <v>206</v>
      </c>
      <c r="F38" s="106"/>
    </row>
    <row r="39" spans="1:6" ht="21" customHeight="1" thickTop="1" thickBot="1" x14ac:dyDescent="0.3">
      <c r="A39" s="103">
        <v>38</v>
      </c>
      <c r="B39" s="99" t="s">
        <v>56</v>
      </c>
      <c r="C39" s="99">
        <v>68</v>
      </c>
      <c r="D39" s="99" t="s">
        <v>152</v>
      </c>
      <c r="E39" s="101" t="s">
        <v>206</v>
      </c>
      <c r="F39" s="106"/>
    </row>
    <row r="40" spans="1:6" ht="21" customHeight="1" thickTop="1" thickBot="1" x14ac:dyDescent="0.3">
      <c r="A40" s="103">
        <v>39</v>
      </c>
      <c r="B40" s="99" t="s">
        <v>49</v>
      </c>
      <c r="C40" s="99">
        <v>65</v>
      </c>
      <c r="D40" s="99" t="s">
        <v>152</v>
      </c>
      <c r="E40" s="101" t="s">
        <v>206</v>
      </c>
      <c r="F40" s="106"/>
    </row>
    <row r="41" spans="1:6" ht="21" customHeight="1" thickTop="1" thickBot="1" x14ac:dyDescent="0.3">
      <c r="A41" s="103">
        <v>40</v>
      </c>
      <c r="B41" s="99" t="s">
        <v>190</v>
      </c>
      <c r="C41" s="99">
        <v>64</v>
      </c>
      <c r="D41" s="99" t="s">
        <v>152</v>
      </c>
      <c r="E41" s="101" t="s">
        <v>206</v>
      </c>
      <c r="F41" s="106" t="s">
        <v>204</v>
      </c>
    </row>
    <row r="42" spans="1:6" ht="21" customHeight="1" thickTop="1" thickBot="1" x14ac:dyDescent="0.3">
      <c r="A42" s="103">
        <v>41</v>
      </c>
      <c r="B42" s="99" t="s">
        <v>53</v>
      </c>
      <c r="C42" s="99">
        <v>59</v>
      </c>
      <c r="D42" s="99" t="s">
        <v>152</v>
      </c>
      <c r="E42" s="101" t="s">
        <v>206</v>
      </c>
      <c r="F42" s="106" t="s">
        <v>204</v>
      </c>
    </row>
    <row r="43" spans="1:6" ht="21" customHeight="1" thickTop="1" thickBot="1" x14ac:dyDescent="0.3">
      <c r="A43" s="103">
        <v>42</v>
      </c>
      <c r="B43" s="99" t="s">
        <v>183</v>
      </c>
      <c r="C43" s="99">
        <v>53</v>
      </c>
      <c r="D43" s="99" t="s">
        <v>151</v>
      </c>
      <c r="E43" s="101" t="s">
        <v>207</v>
      </c>
      <c r="F43" s="106" t="s">
        <v>205</v>
      </c>
    </row>
    <row r="44" spans="1:6" ht="15.75" thickTop="1" x14ac:dyDescent="0.25"/>
  </sheetData>
  <sheetProtection algorithmName="SHA-512" hashValue="KJllSezieWDyOds+eqmg8HphHK8oI54llO5gYw2RPvyWL6CFpUOkx3ZxCAWd5FybMX60dKGKVaSrpdewsa4JsQ==" saltValue="5Gns6d8ZZXptnNC8azbG3w==" spinCount="100000" sheet="1" formatCells="0" formatColumns="0" formatRows="0" insertColumns="0" insertRows="0" insertHyperlinks="0" deleteColumns="0" deleteRows="0" sort="0" autoFilter="0" pivotTables="0"/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&amp;C&amp;"-,غامق"&amp;14ترتيب المديريات حسب علامة التقييم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rightToLeft="1" zoomScaleNormal="100" workbookViewId="0">
      <selection activeCell="G16" sqref="G16"/>
    </sheetView>
  </sheetViews>
  <sheetFormatPr defaultRowHeight="15" x14ac:dyDescent="0.25"/>
  <cols>
    <col min="1" max="1" width="18.42578125" bestFit="1" customWidth="1"/>
    <col min="2" max="2" width="14.42578125" bestFit="1" customWidth="1"/>
    <col min="3" max="3" width="10.42578125" customWidth="1"/>
    <col min="4" max="4" width="11.5703125" customWidth="1"/>
  </cols>
  <sheetData>
    <row r="1" spans="1:4" ht="16.5" thickTop="1" thickBot="1" x14ac:dyDescent="0.3">
      <c r="A1" s="88" t="s">
        <v>153</v>
      </c>
      <c r="B1" s="88" t="s">
        <v>152</v>
      </c>
      <c r="C1" s="87" t="s">
        <v>151</v>
      </c>
      <c r="D1" s="87" t="s">
        <v>150</v>
      </c>
    </row>
    <row r="2" spans="1:4" ht="16.5" thickTop="1" thickBot="1" x14ac:dyDescent="0.3">
      <c r="A2" s="14" t="str">
        <f>زيارة!B14</f>
        <v>لواء الموقر</v>
      </c>
      <c r="B2" s="80" t="s">
        <v>33</v>
      </c>
      <c r="C2" s="80" t="s">
        <v>183</v>
      </c>
      <c r="D2" s="14"/>
    </row>
    <row r="3" spans="1:4" ht="16.5" thickTop="1" thickBot="1" x14ac:dyDescent="0.3">
      <c r="A3" s="14" t="str">
        <f>زيارة!B29</f>
        <v>لواء عين الباشا</v>
      </c>
      <c r="B3" s="80" t="s">
        <v>41</v>
      </c>
      <c r="C3" s="14"/>
      <c r="D3" s="14"/>
    </row>
    <row r="4" spans="1:4" ht="16.5" thickTop="1" thickBot="1" x14ac:dyDescent="0.3">
      <c r="A4" s="14" t="str">
        <f>زيارة!B16</f>
        <v>منطقة السلط</v>
      </c>
      <c r="B4" s="80" t="s">
        <v>38</v>
      </c>
      <c r="C4" s="14"/>
      <c r="D4" s="14"/>
    </row>
    <row r="5" spans="1:4" ht="16.5" thickTop="1" thickBot="1" x14ac:dyDescent="0.3">
      <c r="A5" s="14" t="str">
        <f>زيارة!B30</f>
        <v>الزرقاء الثانية</v>
      </c>
      <c r="B5" s="80" t="s">
        <v>194</v>
      </c>
      <c r="C5" s="14"/>
      <c r="D5" s="14"/>
    </row>
    <row r="6" spans="1:4" ht="16.5" thickTop="1" thickBot="1" x14ac:dyDescent="0.3">
      <c r="A6" s="14" t="str">
        <f>زيارة!B12</f>
        <v>لواء قصبة مادبا</v>
      </c>
      <c r="B6" s="80" t="s">
        <v>43</v>
      </c>
      <c r="C6" s="14"/>
      <c r="D6" s="14"/>
    </row>
    <row r="7" spans="1:4" ht="16.5" thickTop="1" thickBot="1" x14ac:dyDescent="0.3">
      <c r="A7" s="14" t="str">
        <f>زيارة!B28</f>
        <v>لواء القويسمة</v>
      </c>
      <c r="B7" s="80" t="s">
        <v>29</v>
      </c>
      <c r="C7" s="14"/>
      <c r="D7" s="14"/>
    </row>
    <row r="8" spans="1:4" ht="16.5" thickTop="1" thickBot="1" x14ac:dyDescent="0.3">
      <c r="A8" s="14" t="str">
        <f>زيارة!B11</f>
        <v>لواء الجيزة</v>
      </c>
      <c r="B8" s="80" t="s">
        <v>30</v>
      </c>
      <c r="C8" s="14"/>
      <c r="D8" s="14"/>
    </row>
    <row r="9" spans="1:4" ht="16.5" thickTop="1" thickBot="1" x14ac:dyDescent="0.3">
      <c r="A9" s="14" t="str">
        <f>زيارة!B13</f>
        <v>لواء ناعور</v>
      </c>
      <c r="B9" s="80" t="s">
        <v>32</v>
      </c>
      <c r="C9" s="14"/>
      <c r="D9" s="14"/>
    </row>
    <row r="10" spans="1:4" ht="16.5" thickTop="1" thickBot="1" x14ac:dyDescent="0.3">
      <c r="A10" s="14" t="str">
        <f>زيارة!B39</f>
        <v>لواء الرمثا</v>
      </c>
      <c r="B10" s="80" t="s">
        <v>34</v>
      </c>
      <c r="C10" s="14"/>
      <c r="D10" s="14"/>
    </row>
    <row r="11" spans="1:4" ht="16.5" thickTop="1" thickBot="1" x14ac:dyDescent="0.3">
      <c r="A11" s="14" t="str">
        <f>زيارة!B41</f>
        <v>قصبة المفرق</v>
      </c>
      <c r="B11" s="80" t="s">
        <v>50</v>
      </c>
      <c r="C11" s="14"/>
      <c r="D11" s="14"/>
    </row>
    <row r="12" spans="1:4" ht="16.5" thickTop="1" thickBot="1" x14ac:dyDescent="0.3">
      <c r="A12" s="14" t="str">
        <f>زيارة!B5</f>
        <v>لواءي الطيبة والوسطية</v>
      </c>
      <c r="B12" s="80" t="s">
        <v>189</v>
      </c>
      <c r="C12" s="14"/>
      <c r="D12" s="14"/>
    </row>
    <row r="13" spans="1:4" ht="16.5" thickTop="1" thickBot="1" x14ac:dyDescent="0.3">
      <c r="A13" s="14" t="str">
        <f>زيارة!B33</f>
        <v>البادية الشمالية الغربية</v>
      </c>
      <c r="B13" s="80" t="s">
        <v>52</v>
      </c>
      <c r="C13" s="14"/>
      <c r="D13" s="14"/>
    </row>
    <row r="14" spans="1:4" ht="16.5" thickTop="1" thickBot="1" x14ac:dyDescent="0.3">
      <c r="A14" s="14" t="str">
        <f>زيارة!B18</f>
        <v>لواء بني عبيد</v>
      </c>
      <c r="B14" s="80" t="s">
        <v>49</v>
      </c>
      <c r="C14" s="14"/>
      <c r="D14" s="14"/>
    </row>
    <row r="15" spans="1:4" ht="16.5" thickTop="1" thickBot="1" x14ac:dyDescent="0.3">
      <c r="A15" s="14" t="str">
        <f>زيارة!B40</f>
        <v>قصبة اربد</v>
      </c>
      <c r="B15" s="80" t="s">
        <v>190</v>
      </c>
      <c r="C15" s="14"/>
      <c r="D15" s="14"/>
    </row>
    <row r="16" spans="1:4" ht="16.5" thickTop="1" thickBot="1" x14ac:dyDescent="0.3">
      <c r="A16" s="14" t="str">
        <f>زيارة!B22</f>
        <v>البادية الشمالية الشرقية</v>
      </c>
      <c r="B16" s="80" t="s">
        <v>53</v>
      </c>
      <c r="C16" s="14"/>
      <c r="D16" s="14"/>
    </row>
    <row r="17" spans="1:4" ht="16.5" thickTop="1" thickBot="1" x14ac:dyDescent="0.3">
      <c r="A17" s="14" t="str">
        <f>زيارة!B26</f>
        <v>لواء بصيرا</v>
      </c>
      <c r="B17" s="80" t="s">
        <v>58</v>
      </c>
      <c r="C17" s="14"/>
      <c r="D17" s="14"/>
    </row>
    <row r="18" spans="1:4" ht="16.5" thickTop="1" thickBot="1" x14ac:dyDescent="0.3">
      <c r="A18" s="14" t="str">
        <f>زيارة!B43</f>
        <v>المزار الجنوبي</v>
      </c>
      <c r="B18" s="80" t="s">
        <v>60</v>
      </c>
      <c r="C18" s="14"/>
      <c r="D18" s="14"/>
    </row>
    <row r="19" spans="1:4" ht="16.5" thickTop="1" thickBot="1" x14ac:dyDescent="0.3">
      <c r="A19" s="14" t="str">
        <f>زيارة!B23</f>
        <v>منطقة الكرك</v>
      </c>
      <c r="B19" s="80" t="s">
        <v>62</v>
      </c>
      <c r="C19" s="14"/>
      <c r="D19" s="14"/>
    </row>
    <row r="20" spans="1:4" ht="16.5" thickTop="1" thickBot="1" x14ac:dyDescent="0.3">
      <c r="A20" s="14" t="str">
        <f>زيارة!B44</f>
        <v>لواء البتراء</v>
      </c>
      <c r="B20" s="80" t="s">
        <v>57</v>
      </c>
      <c r="C20" s="14"/>
      <c r="D20" s="14"/>
    </row>
    <row r="21" spans="1:4" ht="16.5" thickTop="1" thickBot="1" x14ac:dyDescent="0.3">
      <c r="A21" s="14" t="str">
        <f>زيارة!B37</f>
        <v>البادية الجنوبية</v>
      </c>
      <c r="B21" s="80" t="s">
        <v>56</v>
      </c>
      <c r="C21" s="14"/>
      <c r="D21" s="14"/>
    </row>
    <row r="22" spans="1:4" ht="16.5" thickTop="1" thickBot="1" x14ac:dyDescent="0.3">
      <c r="A22" s="14" t="str">
        <f>زيارة!B42</f>
        <v>العقبة</v>
      </c>
      <c r="B22" s="80"/>
      <c r="C22" s="14"/>
      <c r="D22" s="14"/>
    </row>
    <row r="23" spans="1:4" ht="15.75" thickTop="1" x14ac:dyDescent="0.25"/>
  </sheetData>
  <sheetProtection algorithmName="SHA-512" hashValue="0mOCiPu6GxUcAfwpzlovANvMYST//RduVrj37N5JOE9JpCvri7pfXUR5J8x82ACj4R0L8SoqQvnqa5HBXAuwSg==" saltValue="XoY9usTEct31zXP4im5srQ==" spinCount="100000" sheet="1" formatCells="0" formatColumns="0" formatRows="0" insertColumns="0" insertRows="0" insertHyperlinks="0" deleteColumns="0" deleteRows="0" sort="0" autoFilter="0" pivotTables="0"/>
  <sortState ref="A2:F44">
    <sortCondition ref="C2:C44"/>
  </sortState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&amp;C&amp;"-,غامق"&amp;14ترتيب المديريات حسب علامة التقييم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rightToLeft="1" workbookViewId="0">
      <selection activeCell="B2" sqref="B2"/>
    </sheetView>
  </sheetViews>
  <sheetFormatPr defaultRowHeight="15" x14ac:dyDescent="0.25"/>
  <cols>
    <col min="1" max="1" width="3.5703125" bestFit="1" customWidth="1"/>
    <col min="2" max="2" width="18.42578125" bestFit="1" customWidth="1"/>
    <col min="3" max="3" width="10.5703125" customWidth="1"/>
    <col min="4" max="4" width="10.42578125" customWidth="1"/>
    <col min="5" max="5" width="11.85546875" bestFit="1" customWidth="1"/>
    <col min="8" max="8" width="19.42578125" bestFit="1" customWidth="1"/>
  </cols>
  <sheetData>
    <row r="1" spans="1:8" ht="31.5" thickTop="1" thickBot="1" x14ac:dyDescent="0.3">
      <c r="A1" s="87" t="s">
        <v>0</v>
      </c>
      <c r="B1" s="87" t="s">
        <v>3</v>
      </c>
      <c r="C1" s="88" t="s">
        <v>146</v>
      </c>
      <c r="D1" s="88" t="s">
        <v>147</v>
      </c>
      <c r="E1" s="87" t="s">
        <v>72</v>
      </c>
      <c r="F1" s="87" t="s">
        <v>65</v>
      </c>
      <c r="G1" s="87" t="s">
        <v>149</v>
      </c>
      <c r="H1" s="87" t="s">
        <v>158</v>
      </c>
    </row>
    <row r="2" spans="1:8" ht="16.5" thickTop="1" thickBot="1" x14ac:dyDescent="0.3">
      <c r="A2" s="15">
        <v>1</v>
      </c>
      <c r="B2" s="71" t="str">
        <f>زيارة!B4</f>
        <v>لواء بني كنانة</v>
      </c>
      <c r="C2" s="60">
        <f>زيارة1!BF4</f>
        <v>0</v>
      </c>
      <c r="D2" s="60">
        <f>زيارة!AG4</f>
        <v>2.6</v>
      </c>
      <c r="E2" s="70">
        <f>AVERAGEIF(C2:D2,"&gt;0")</f>
        <v>2.6</v>
      </c>
      <c r="F2" s="80">
        <f>E2*100/4</f>
        <v>65</v>
      </c>
      <c r="G2" s="14" t="str">
        <f>IF(F2&lt;38,"ضعيف",IF(F2&lt;59,"متدن",IF(F2&lt;80,"مقبول",IF(F2&lt;=100,"قوي"))))</f>
        <v>مقبول</v>
      </c>
      <c r="H2" s="14" t="str">
        <f>IF(F2&lt;38,"مساءلة مع اجراء فني",IF(F2&lt;59,"مساءلة",IF(F2&lt;80,"خطة علاجية لمواطن التحسين",IF(F2&lt;=100,"تعزيز الايجابيات"))))</f>
        <v>خطة علاجية لمواطن التحسين</v>
      </c>
    </row>
    <row r="3" spans="1:8" ht="16.5" thickTop="1" thickBot="1" x14ac:dyDescent="0.3">
      <c r="A3" s="15">
        <v>2</v>
      </c>
      <c r="B3" s="71" t="str">
        <f>زيارة!B5</f>
        <v>لواءي الطيبة والوسطية</v>
      </c>
      <c r="C3" s="60">
        <f>زيارة1!BF5</f>
        <v>0</v>
      </c>
      <c r="D3" s="60">
        <f>زيارة!AG5</f>
        <v>3.56</v>
      </c>
      <c r="E3" s="70">
        <f t="shared" ref="E3:E43" si="0">AVERAGEIF(C3:D3,"&gt;0")</f>
        <v>3.56</v>
      </c>
      <c r="F3" s="80">
        <f t="shared" ref="F3:F43" si="1">E3*100/4</f>
        <v>89</v>
      </c>
      <c r="G3" s="14" t="str">
        <f t="shared" ref="G3:G43" si="2">IF(F3&lt;38,"ضعيف",IF(F3&lt;59,"متدن",IF(F3&lt;80,"مقبول",IF(F3&lt;=100,"قوي"))))</f>
        <v>قوي</v>
      </c>
      <c r="H3" s="14" t="str">
        <f t="shared" ref="H3:H43" si="3">IF(F3&lt;38,"مساءلة مع اجراء فني",IF(F3&lt;59,"مساءلة",IF(F3&lt;80,"خطة علاجية لمواطن التحسين",IF(F3&lt;=100,"تعزيز الايجابيات"))))</f>
        <v>تعزيز الايجابيات</v>
      </c>
    </row>
    <row r="4" spans="1:8" ht="16.5" thickTop="1" thickBot="1" x14ac:dyDescent="0.3">
      <c r="A4" s="15">
        <v>3</v>
      </c>
      <c r="B4" s="71" t="str">
        <f>زيارة!B6</f>
        <v>محافظة عجلون</v>
      </c>
      <c r="C4" s="60">
        <f>زيارة1!BF6</f>
        <v>3.7006802721088436</v>
      </c>
      <c r="D4" s="60">
        <f>زيارة!AG6</f>
        <v>2.36</v>
      </c>
      <c r="E4" s="70">
        <f t="shared" si="0"/>
        <v>3.0303401360544218</v>
      </c>
      <c r="F4" s="80">
        <f t="shared" si="1"/>
        <v>75.758503401360542</v>
      </c>
      <c r="G4" s="14" t="str">
        <f t="shared" si="2"/>
        <v>مقبول</v>
      </c>
      <c r="H4" s="14" t="str">
        <f t="shared" si="3"/>
        <v>خطة علاجية لمواطن التحسين</v>
      </c>
    </row>
    <row r="5" spans="1:8" ht="16.5" thickTop="1" thickBot="1" x14ac:dyDescent="0.3">
      <c r="A5" s="15">
        <v>4</v>
      </c>
      <c r="B5" s="71" t="str">
        <f>زيارة!B7</f>
        <v>المزار الشمالي</v>
      </c>
      <c r="C5" s="60">
        <f>زيارة1!BF7</f>
        <v>0</v>
      </c>
      <c r="D5" s="60">
        <f>زيارة!AG7</f>
        <v>2.56</v>
      </c>
      <c r="E5" s="70">
        <f t="shared" si="0"/>
        <v>2.56</v>
      </c>
      <c r="F5" s="80">
        <f t="shared" si="1"/>
        <v>64</v>
      </c>
      <c r="G5" s="14" t="str">
        <f t="shared" si="2"/>
        <v>مقبول</v>
      </c>
      <c r="H5" s="14" t="str">
        <f t="shared" si="3"/>
        <v>خطة علاجية لمواطن التحسين</v>
      </c>
    </row>
    <row r="6" spans="1:8" ht="16.5" thickTop="1" thickBot="1" x14ac:dyDescent="0.3">
      <c r="A6" s="15">
        <v>5</v>
      </c>
      <c r="B6" s="71" t="str">
        <f>زيارة!B8</f>
        <v>لواء قصبة عمان</v>
      </c>
      <c r="C6" s="60">
        <f>زيارة1!BF8</f>
        <v>0</v>
      </c>
      <c r="D6" s="60">
        <f>زيارة!AG8</f>
        <v>2.84</v>
      </c>
      <c r="E6" s="70">
        <f t="shared" si="0"/>
        <v>2.84</v>
      </c>
      <c r="F6" s="80">
        <f t="shared" si="1"/>
        <v>71</v>
      </c>
      <c r="G6" s="14" t="str">
        <f t="shared" si="2"/>
        <v>مقبول</v>
      </c>
      <c r="H6" s="14" t="str">
        <f t="shared" si="3"/>
        <v>خطة علاجية لمواطن التحسين</v>
      </c>
    </row>
    <row r="7" spans="1:8" ht="16.5" thickTop="1" thickBot="1" x14ac:dyDescent="0.3">
      <c r="A7" s="15">
        <v>6</v>
      </c>
      <c r="B7" s="71" t="str">
        <f>زيارة!B9</f>
        <v>لواء وادي السير</v>
      </c>
      <c r="C7" s="60">
        <f>زيارة1!BF9</f>
        <v>0</v>
      </c>
      <c r="D7" s="60">
        <f>زيارة!AG9</f>
        <v>2.76</v>
      </c>
      <c r="E7" s="70">
        <f t="shared" si="0"/>
        <v>2.76</v>
      </c>
      <c r="F7" s="80">
        <f t="shared" si="1"/>
        <v>69</v>
      </c>
      <c r="G7" s="14" t="str">
        <f t="shared" si="2"/>
        <v>مقبول</v>
      </c>
      <c r="H7" s="14" t="str">
        <f t="shared" si="3"/>
        <v>خطة علاجية لمواطن التحسين</v>
      </c>
    </row>
    <row r="8" spans="1:8" ht="16.5" thickTop="1" thickBot="1" x14ac:dyDescent="0.3">
      <c r="A8" s="15">
        <v>7</v>
      </c>
      <c r="B8" s="71" t="str">
        <f>زيارة!B10</f>
        <v>لواء سحاب</v>
      </c>
      <c r="C8" s="60">
        <f>زيارة1!BF10</f>
        <v>0</v>
      </c>
      <c r="D8" s="60">
        <f>زيارة!AG10</f>
        <v>2.8</v>
      </c>
      <c r="E8" s="70">
        <f t="shared" si="0"/>
        <v>2.8</v>
      </c>
      <c r="F8" s="80">
        <f t="shared" si="1"/>
        <v>70</v>
      </c>
      <c r="G8" s="14" t="str">
        <f t="shared" si="2"/>
        <v>مقبول</v>
      </c>
      <c r="H8" s="14" t="str">
        <f t="shared" si="3"/>
        <v>خطة علاجية لمواطن التحسين</v>
      </c>
    </row>
    <row r="9" spans="1:8" ht="16.5" thickTop="1" thickBot="1" x14ac:dyDescent="0.3">
      <c r="A9" s="15">
        <v>8</v>
      </c>
      <c r="B9" s="71" t="str">
        <f>زيارة!B11</f>
        <v>لواء الجيزة</v>
      </c>
      <c r="C9" s="60">
        <f>زيارة1!BF11</f>
        <v>0</v>
      </c>
      <c r="D9" s="60">
        <f>زيارة!AG11</f>
        <v>3.2</v>
      </c>
      <c r="E9" s="70">
        <f t="shared" si="0"/>
        <v>3.2</v>
      </c>
      <c r="F9" s="80">
        <f t="shared" si="1"/>
        <v>80</v>
      </c>
      <c r="G9" s="14" t="str">
        <f t="shared" si="2"/>
        <v>قوي</v>
      </c>
      <c r="H9" s="14" t="str">
        <f t="shared" si="3"/>
        <v>تعزيز الايجابيات</v>
      </c>
    </row>
    <row r="10" spans="1:8" ht="16.5" thickTop="1" thickBot="1" x14ac:dyDescent="0.3">
      <c r="A10" s="15">
        <v>9</v>
      </c>
      <c r="B10" s="71" t="str">
        <f>زيارة!B12</f>
        <v>لواء قصبة مادبا</v>
      </c>
      <c r="C10" s="60">
        <f>زيارة1!BF12</f>
        <v>0</v>
      </c>
      <c r="D10" s="60">
        <f>زيارة!AG12</f>
        <v>3.4</v>
      </c>
      <c r="E10" s="70">
        <f t="shared" si="0"/>
        <v>3.4</v>
      </c>
      <c r="F10" s="80">
        <f t="shared" si="1"/>
        <v>85</v>
      </c>
      <c r="G10" s="14" t="str">
        <f t="shared" si="2"/>
        <v>قوي</v>
      </c>
      <c r="H10" s="14" t="str">
        <f t="shared" si="3"/>
        <v>تعزيز الايجابيات</v>
      </c>
    </row>
    <row r="11" spans="1:8" ht="16.5" thickTop="1" thickBot="1" x14ac:dyDescent="0.3">
      <c r="A11" s="15">
        <v>10</v>
      </c>
      <c r="B11" s="71" t="str">
        <f>زيارة!B13</f>
        <v>لواء ناعور</v>
      </c>
      <c r="C11" s="60">
        <f>زيارة1!BF13</f>
        <v>0</v>
      </c>
      <c r="D11" s="60">
        <f>زيارة!AG13</f>
        <v>3.2</v>
      </c>
      <c r="E11" s="70">
        <f t="shared" si="0"/>
        <v>3.2</v>
      </c>
      <c r="F11" s="80">
        <f t="shared" si="1"/>
        <v>80</v>
      </c>
      <c r="G11" s="14" t="str">
        <f t="shared" si="2"/>
        <v>قوي</v>
      </c>
      <c r="H11" s="14" t="str">
        <f t="shared" si="3"/>
        <v>تعزيز الايجابيات</v>
      </c>
    </row>
    <row r="12" spans="1:8" ht="16.5" thickTop="1" thickBot="1" x14ac:dyDescent="0.3">
      <c r="A12" s="15">
        <v>11</v>
      </c>
      <c r="B12" s="71" t="str">
        <f>زيارة!B14</f>
        <v>لواء الموقر</v>
      </c>
      <c r="C12" s="60">
        <f>زيارة1!BF14</f>
        <v>0</v>
      </c>
      <c r="D12" s="60">
        <f>زيارة!AG14</f>
        <v>3.72</v>
      </c>
      <c r="E12" s="70">
        <f t="shared" si="0"/>
        <v>3.72</v>
      </c>
      <c r="F12" s="80">
        <f t="shared" si="1"/>
        <v>93</v>
      </c>
      <c r="G12" s="14" t="str">
        <f t="shared" si="2"/>
        <v>قوي</v>
      </c>
      <c r="H12" s="14" t="str">
        <f t="shared" si="3"/>
        <v>تعزيز الايجابيات</v>
      </c>
    </row>
    <row r="13" spans="1:8" ht="16.5" thickTop="1" thickBot="1" x14ac:dyDescent="0.3">
      <c r="A13" s="15">
        <v>12</v>
      </c>
      <c r="B13" s="71" t="str">
        <f>زيارة!B15</f>
        <v>لواء ذيبان</v>
      </c>
      <c r="C13" s="60">
        <f>زيارة1!BF15</f>
        <v>0</v>
      </c>
      <c r="D13" s="60">
        <f>زيارة!AG15</f>
        <v>3</v>
      </c>
      <c r="E13" s="70">
        <f t="shared" si="0"/>
        <v>3</v>
      </c>
      <c r="F13" s="80">
        <f t="shared" si="1"/>
        <v>75</v>
      </c>
      <c r="G13" s="14" t="str">
        <f t="shared" si="2"/>
        <v>مقبول</v>
      </c>
      <c r="H13" s="14" t="str">
        <f t="shared" si="3"/>
        <v>خطة علاجية لمواطن التحسين</v>
      </c>
    </row>
    <row r="14" spans="1:8" ht="16.5" thickTop="1" thickBot="1" x14ac:dyDescent="0.3">
      <c r="A14" s="15">
        <v>13</v>
      </c>
      <c r="B14" s="71" t="str">
        <f>زيارة!B16</f>
        <v>منطقة السلط</v>
      </c>
      <c r="C14" s="60">
        <f>زيارة1!BF16</f>
        <v>0</v>
      </c>
      <c r="D14" s="60">
        <f>زيارة!AG16</f>
        <v>3.52</v>
      </c>
      <c r="E14" s="70">
        <f t="shared" si="0"/>
        <v>3.52</v>
      </c>
      <c r="F14" s="80">
        <f t="shared" si="1"/>
        <v>88</v>
      </c>
      <c r="G14" s="14" t="str">
        <f t="shared" si="2"/>
        <v>قوي</v>
      </c>
      <c r="H14" s="14" t="str">
        <f t="shared" si="3"/>
        <v>تعزيز الايجابيات</v>
      </c>
    </row>
    <row r="15" spans="1:8" ht="16.5" thickTop="1" thickBot="1" x14ac:dyDescent="0.3">
      <c r="A15" s="15">
        <v>14</v>
      </c>
      <c r="B15" s="71" t="str">
        <f>زيارة!B17</f>
        <v>لواء دير علا</v>
      </c>
      <c r="C15" s="60">
        <f>زيارة1!BF17</f>
        <v>0</v>
      </c>
      <c r="D15" s="60">
        <f>زيارة!AG17</f>
        <v>2.92</v>
      </c>
      <c r="E15" s="70">
        <f t="shared" si="0"/>
        <v>2.92</v>
      </c>
      <c r="F15" s="80">
        <f t="shared" si="1"/>
        <v>73</v>
      </c>
      <c r="G15" s="14" t="str">
        <f t="shared" si="2"/>
        <v>مقبول</v>
      </c>
      <c r="H15" s="14" t="str">
        <f t="shared" si="3"/>
        <v>خطة علاجية لمواطن التحسين</v>
      </c>
    </row>
    <row r="16" spans="1:8" ht="16.5" thickTop="1" thickBot="1" x14ac:dyDescent="0.3">
      <c r="A16" s="15">
        <v>15</v>
      </c>
      <c r="B16" s="71" t="str">
        <f>زيارة!B18</f>
        <v>لواء بني عبيد</v>
      </c>
      <c r="C16" s="60">
        <f>زيارة1!BF18</f>
        <v>0</v>
      </c>
      <c r="D16" s="60">
        <f>زيارة!AG18</f>
        <v>3.48</v>
      </c>
      <c r="E16" s="70">
        <f t="shared" si="0"/>
        <v>3.48</v>
      </c>
      <c r="F16" s="80">
        <f t="shared" si="1"/>
        <v>87</v>
      </c>
      <c r="G16" s="14" t="str">
        <f t="shared" si="2"/>
        <v>قوي</v>
      </c>
      <c r="H16" s="14" t="str">
        <f t="shared" si="3"/>
        <v>تعزيز الايجابيات</v>
      </c>
    </row>
    <row r="17" spans="1:8" ht="16.5" thickTop="1" thickBot="1" x14ac:dyDescent="0.3">
      <c r="A17" s="15">
        <v>16</v>
      </c>
      <c r="B17" s="71" t="str">
        <f>زيارة!B19</f>
        <v>الأغوار الشمالية</v>
      </c>
      <c r="C17" s="60">
        <f>زيارة1!BF19</f>
        <v>0</v>
      </c>
      <c r="D17" s="60">
        <f>زيارة!AG19</f>
        <v>2.96</v>
      </c>
      <c r="E17" s="70">
        <f t="shared" si="0"/>
        <v>2.96</v>
      </c>
      <c r="F17" s="80">
        <f t="shared" si="1"/>
        <v>74</v>
      </c>
      <c r="G17" s="14" t="str">
        <f t="shared" si="2"/>
        <v>مقبول</v>
      </c>
      <c r="H17" s="14" t="str">
        <f t="shared" si="3"/>
        <v>خطة علاجية لمواطن التحسين</v>
      </c>
    </row>
    <row r="18" spans="1:8" ht="16.5" thickTop="1" thickBot="1" x14ac:dyDescent="0.3">
      <c r="A18" s="15">
        <v>17</v>
      </c>
      <c r="B18" s="71" t="str">
        <f>زيارة!B20</f>
        <v>لواء الكورة</v>
      </c>
      <c r="C18" s="60">
        <f>زيارة1!BF20</f>
        <v>0</v>
      </c>
      <c r="D18" s="60">
        <f>زيارة!AG20</f>
        <v>3.12</v>
      </c>
      <c r="E18" s="70">
        <f t="shared" si="0"/>
        <v>3.12</v>
      </c>
      <c r="F18" s="80">
        <f t="shared" si="1"/>
        <v>78</v>
      </c>
      <c r="G18" s="14" t="str">
        <f t="shared" si="2"/>
        <v>مقبول</v>
      </c>
      <c r="H18" s="14" t="str">
        <f t="shared" si="3"/>
        <v>خطة علاجية لمواطن التحسين</v>
      </c>
    </row>
    <row r="19" spans="1:8" ht="16.5" thickTop="1" thickBot="1" x14ac:dyDescent="0.3">
      <c r="A19" s="15">
        <v>18</v>
      </c>
      <c r="B19" s="71" t="str">
        <f>زيارة!B21</f>
        <v>محافظة جرش</v>
      </c>
      <c r="C19" s="60">
        <f>زيارة1!BF21</f>
        <v>3.6734693877551021</v>
      </c>
      <c r="D19" s="60">
        <f>زيارة!AG21</f>
        <v>2.84</v>
      </c>
      <c r="E19" s="70">
        <f t="shared" si="0"/>
        <v>3.2567346938775508</v>
      </c>
      <c r="F19" s="80">
        <f t="shared" si="1"/>
        <v>81.418367346938766</v>
      </c>
      <c r="G19" s="14" t="str">
        <f t="shared" si="2"/>
        <v>قوي</v>
      </c>
      <c r="H19" s="14" t="str">
        <f t="shared" si="3"/>
        <v>تعزيز الايجابيات</v>
      </c>
    </row>
    <row r="20" spans="1:8" ht="16.5" thickTop="1" thickBot="1" x14ac:dyDescent="0.3">
      <c r="A20" s="15">
        <v>19</v>
      </c>
      <c r="B20" s="71" t="str">
        <f>زيارة!B22</f>
        <v>البادية الشمالية الشرقية</v>
      </c>
      <c r="C20" s="60">
        <f>زيارة1!BF22</f>
        <v>0</v>
      </c>
      <c r="D20" s="60">
        <f>زيارة!AG22</f>
        <v>3.2</v>
      </c>
      <c r="E20" s="70">
        <f t="shared" si="0"/>
        <v>3.2</v>
      </c>
      <c r="F20" s="80">
        <f t="shared" si="1"/>
        <v>80</v>
      </c>
      <c r="G20" s="14" t="str">
        <f t="shared" si="2"/>
        <v>قوي</v>
      </c>
      <c r="H20" s="14" t="str">
        <f t="shared" si="3"/>
        <v>تعزيز الايجابيات</v>
      </c>
    </row>
    <row r="21" spans="1:8" ht="16.5" thickTop="1" thickBot="1" x14ac:dyDescent="0.3">
      <c r="A21" s="15">
        <v>20</v>
      </c>
      <c r="B21" s="71" t="str">
        <f>زيارة!B23</f>
        <v>منطقة الكرك</v>
      </c>
      <c r="C21" s="60">
        <f>زيارة1!BF23</f>
        <v>0</v>
      </c>
      <c r="D21" s="60">
        <f>زيارة!AG23</f>
        <v>3.56</v>
      </c>
      <c r="E21" s="70">
        <f t="shared" si="0"/>
        <v>3.56</v>
      </c>
      <c r="F21" s="80">
        <f t="shared" si="1"/>
        <v>89</v>
      </c>
      <c r="G21" s="14" t="str">
        <f t="shared" si="2"/>
        <v>قوي</v>
      </c>
      <c r="H21" s="14" t="str">
        <f t="shared" si="3"/>
        <v>تعزيز الايجابيات</v>
      </c>
    </row>
    <row r="22" spans="1:8" ht="16.5" thickTop="1" thickBot="1" x14ac:dyDescent="0.3">
      <c r="A22" s="15">
        <v>21</v>
      </c>
      <c r="B22" s="71" t="str">
        <f>زيارة!B24</f>
        <v>لواء الأغوار الجنوبية</v>
      </c>
      <c r="C22" s="60">
        <f>زيارة1!BF24</f>
        <v>0</v>
      </c>
      <c r="D22" s="60">
        <f>زيارة!AG24</f>
        <v>2.72</v>
      </c>
      <c r="E22" s="70">
        <f t="shared" si="0"/>
        <v>2.72</v>
      </c>
      <c r="F22" s="80">
        <f t="shared" si="1"/>
        <v>68</v>
      </c>
      <c r="G22" s="14" t="str">
        <f t="shared" si="2"/>
        <v>مقبول</v>
      </c>
      <c r="H22" s="14" t="str">
        <f t="shared" si="3"/>
        <v>خطة علاجية لمواطن التحسين</v>
      </c>
    </row>
    <row r="23" spans="1:8" ht="16.5" thickTop="1" thickBot="1" x14ac:dyDescent="0.3">
      <c r="A23" s="15">
        <v>22</v>
      </c>
      <c r="B23" s="71" t="str">
        <f>زيارة!B25</f>
        <v>منطقة القصر</v>
      </c>
      <c r="C23" s="60">
        <f>زيارة1!BF25</f>
        <v>0</v>
      </c>
      <c r="D23" s="60">
        <f>زيارة!AG25</f>
        <v>2.76</v>
      </c>
      <c r="E23" s="70">
        <f t="shared" si="0"/>
        <v>2.76</v>
      </c>
      <c r="F23" s="80">
        <f t="shared" si="1"/>
        <v>69</v>
      </c>
      <c r="G23" s="14" t="str">
        <f t="shared" si="2"/>
        <v>مقبول</v>
      </c>
      <c r="H23" s="14" t="str">
        <f t="shared" si="3"/>
        <v>خطة علاجية لمواطن التحسين</v>
      </c>
    </row>
    <row r="24" spans="1:8" ht="16.5" thickTop="1" thickBot="1" x14ac:dyDescent="0.3">
      <c r="A24" s="15">
        <v>23</v>
      </c>
      <c r="B24" s="71" t="str">
        <f>زيارة!B26</f>
        <v>لواء بصيرا</v>
      </c>
      <c r="C24" s="60">
        <f>زيارة1!BF26</f>
        <v>0</v>
      </c>
      <c r="D24" s="60">
        <f>زيارة!AG26</f>
        <v>3.72</v>
      </c>
      <c r="E24" s="70">
        <f t="shared" si="0"/>
        <v>3.72</v>
      </c>
      <c r="F24" s="80">
        <f t="shared" si="1"/>
        <v>93</v>
      </c>
      <c r="G24" s="14" t="str">
        <f t="shared" si="2"/>
        <v>قوي</v>
      </c>
      <c r="H24" s="14" t="str">
        <f t="shared" si="3"/>
        <v>تعزيز الايجابيات</v>
      </c>
    </row>
    <row r="25" spans="1:8" ht="16.5" thickTop="1" thickBot="1" x14ac:dyDescent="0.3">
      <c r="A25" s="15">
        <v>24</v>
      </c>
      <c r="B25" s="71" t="str">
        <f>زيارة!B27</f>
        <v>منطقة الطفيلة</v>
      </c>
      <c r="C25" s="60">
        <f>زيارة1!BF27</f>
        <v>0</v>
      </c>
      <c r="D25" s="60">
        <f>زيارة!AG27</f>
        <v>3.12</v>
      </c>
      <c r="E25" s="70">
        <f t="shared" si="0"/>
        <v>3.12</v>
      </c>
      <c r="F25" s="80">
        <f t="shared" si="1"/>
        <v>78</v>
      </c>
      <c r="G25" s="14" t="str">
        <f t="shared" si="2"/>
        <v>مقبول</v>
      </c>
      <c r="H25" s="14" t="str">
        <f t="shared" si="3"/>
        <v>خطة علاجية لمواطن التحسين</v>
      </c>
    </row>
    <row r="26" spans="1:8" ht="16.5" thickTop="1" thickBot="1" x14ac:dyDescent="0.3">
      <c r="A26" s="15">
        <v>25</v>
      </c>
      <c r="B26" s="71" t="str">
        <f>زيارة!B28</f>
        <v>لواء القويسمة</v>
      </c>
      <c r="C26" s="60">
        <f>زيارة1!BF28</f>
        <v>0</v>
      </c>
      <c r="D26" s="60">
        <f>زيارة!AG28</f>
        <v>3.4</v>
      </c>
      <c r="E26" s="70">
        <f t="shared" si="0"/>
        <v>3.4</v>
      </c>
      <c r="F26" s="80">
        <f t="shared" si="1"/>
        <v>85</v>
      </c>
      <c r="G26" s="14" t="str">
        <f t="shared" si="2"/>
        <v>قوي</v>
      </c>
      <c r="H26" s="14" t="str">
        <f t="shared" si="3"/>
        <v>تعزيز الايجابيات</v>
      </c>
    </row>
    <row r="27" spans="1:8" ht="16.5" thickTop="1" thickBot="1" x14ac:dyDescent="0.3">
      <c r="A27" s="15">
        <v>26</v>
      </c>
      <c r="B27" s="71" t="str">
        <f>زيارة!B29</f>
        <v>لواء عين الباشا</v>
      </c>
      <c r="C27" s="60">
        <f>زيارة1!BF29</f>
        <v>0</v>
      </c>
      <c r="D27" s="60">
        <f>زيارة!AG29</f>
        <v>3.64</v>
      </c>
      <c r="E27" s="70">
        <f t="shared" si="0"/>
        <v>3.64</v>
      </c>
      <c r="F27" s="80">
        <f t="shared" si="1"/>
        <v>91</v>
      </c>
      <c r="G27" s="14" t="str">
        <f t="shared" si="2"/>
        <v>قوي</v>
      </c>
      <c r="H27" s="14" t="str">
        <f t="shared" si="3"/>
        <v>تعزيز الايجابيات</v>
      </c>
    </row>
    <row r="28" spans="1:8" ht="16.5" thickTop="1" thickBot="1" x14ac:dyDescent="0.3">
      <c r="A28" s="15">
        <v>27</v>
      </c>
      <c r="B28" s="71" t="str">
        <f>زيارة!B30</f>
        <v>الزرقاء الثانية</v>
      </c>
      <c r="C28" s="60">
        <f>زيارة1!BF30</f>
        <v>0</v>
      </c>
      <c r="D28" s="60">
        <f>زيارة!AG30</f>
        <v>3.48</v>
      </c>
      <c r="E28" s="70">
        <f t="shared" si="0"/>
        <v>3.48</v>
      </c>
      <c r="F28" s="80">
        <f t="shared" si="1"/>
        <v>87</v>
      </c>
      <c r="G28" s="14" t="str">
        <f t="shared" si="2"/>
        <v>قوي</v>
      </c>
      <c r="H28" s="14" t="str">
        <f t="shared" si="3"/>
        <v>تعزيز الايجابيات</v>
      </c>
    </row>
    <row r="29" spans="1:8" ht="16.5" thickTop="1" thickBot="1" x14ac:dyDescent="0.3">
      <c r="A29" s="15">
        <v>28</v>
      </c>
      <c r="B29" s="71" t="str">
        <f>زيارة!B31</f>
        <v>لواء ماركا</v>
      </c>
      <c r="C29" s="60">
        <f>زيارة1!BF31</f>
        <v>3.7278911564625852</v>
      </c>
      <c r="D29" s="60">
        <f>زيارة!AG31</f>
        <v>3.12</v>
      </c>
      <c r="E29" s="70">
        <f t="shared" si="0"/>
        <v>3.4239455782312929</v>
      </c>
      <c r="F29" s="80">
        <f t="shared" si="1"/>
        <v>85.598639455782319</v>
      </c>
      <c r="G29" s="14" t="str">
        <f t="shared" si="2"/>
        <v>قوي</v>
      </c>
      <c r="H29" s="14" t="str">
        <f t="shared" si="3"/>
        <v>تعزيز الايجابيات</v>
      </c>
    </row>
    <row r="30" spans="1:8" ht="16.5" thickTop="1" thickBot="1" x14ac:dyDescent="0.3">
      <c r="A30" s="15">
        <v>29</v>
      </c>
      <c r="B30" s="71" t="str">
        <f>زيارة!B32</f>
        <v>الشونة الجنوبية</v>
      </c>
      <c r="C30" s="60">
        <f>زيارة1!BF32</f>
        <v>3.2925170068027207</v>
      </c>
      <c r="D30" s="60">
        <f>زيارة!AG32</f>
        <v>2.96</v>
      </c>
      <c r="E30" s="70">
        <f t="shared" si="0"/>
        <v>3.1262585034013606</v>
      </c>
      <c r="F30" s="80">
        <f t="shared" si="1"/>
        <v>78.156462585034021</v>
      </c>
      <c r="G30" s="14" t="str">
        <f t="shared" si="2"/>
        <v>مقبول</v>
      </c>
      <c r="H30" s="14" t="str">
        <f t="shared" si="3"/>
        <v>خطة علاجية لمواطن التحسين</v>
      </c>
    </row>
    <row r="31" spans="1:8" ht="16.5" thickTop="1" thickBot="1" x14ac:dyDescent="0.3">
      <c r="A31" s="15">
        <v>30</v>
      </c>
      <c r="B31" s="71" t="str">
        <f>زيارة!B33</f>
        <v>البادية الشمالية الغربية</v>
      </c>
      <c r="C31" s="60">
        <f>زيارة1!BF33</f>
        <v>3.6190476190476191</v>
      </c>
      <c r="D31" s="60">
        <f>زيارة!AG33</f>
        <v>3.52</v>
      </c>
      <c r="E31" s="70">
        <f t="shared" si="0"/>
        <v>3.5695238095238095</v>
      </c>
      <c r="F31" s="80">
        <f t="shared" si="1"/>
        <v>89.238095238095241</v>
      </c>
      <c r="G31" s="14" t="str">
        <f t="shared" si="2"/>
        <v>قوي</v>
      </c>
      <c r="H31" s="14" t="str">
        <f t="shared" si="3"/>
        <v>تعزيز الايجابيات</v>
      </c>
    </row>
    <row r="32" spans="1:8" ht="16.5" thickTop="1" thickBot="1" x14ac:dyDescent="0.3">
      <c r="A32" s="15">
        <v>31</v>
      </c>
      <c r="B32" s="71" t="str">
        <f>زيارة!B34</f>
        <v>لواء الجامعة</v>
      </c>
      <c r="C32" s="60">
        <f>زيارة1!BF34</f>
        <v>3.0204081632653064</v>
      </c>
      <c r="D32" s="60">
        <f>زيارة!AG34</f>
        <v>2.84</v>
      </c>
      <c r="E32" s="70">
        <f t="shared" si="0"/>
        <v>2.9302040816326533</v>
      </c>
      <c r="F32" s="80">
        <f t="shared" si="1"/>
        <v>73.25510204081634</v>
      </c>
      <c r="G32" s="14" t="str">
        <f t="shared" si="2"/>
        <v>مقبول</v>
      </c>
      <c r="H32" s="14" t="str">
        <f t="shared" si="3"/>
        <v>خطة علاجية لمواطن التحسين</v>
      </c>
    </row>
    <row r="33" spans="1:8" ht="16.5" thickTop="1" thickBot="1" x14ac:dyDescent="0.3">
      <c r="A33" s="15">
        <v>32</v>
      </c>
      <c r="B33" s="71" t="str">
        <f>زيارة!B35</f>
        <v>الزرقاء الأولى</v>
      </c>
      <c r="C33" s="60">
        <f>زيارة1!BF35</f>
        <v>3.4829931972789114</v>
      </c>
      <c r="D33" s="60">
        <f>زيارة!AG35</f>
        <v>2.12</v>
      </c>
      <c r="E33" s="70">
        <f t="shared" si="0"/>
        <v>2.8014965986394555</v>
      </c>
      <c r="F33" s="80">
        <f t="shared" si="1"/>
        <v>70.037414965986386</v>
      </c>
      <c r="G33" s="14" t="str">
        <f t="shared" si="2"/>
        <v>مقبول</v>
      </c>
      <c r="H33" s="14" t="str">
        <f t="shared" si="3"/>
        <v>خطة علاجية لمواطن التحسين</v>
      </c>
    </row>
    <row r="34" spans="1:8" ht="16.5" thickTop="1" thickBot="1" x14ac:dyDescent="0.3">
      <c r="A34" s="15">
        <v>33</v>
      </c>
      <c r="B34" s="71" t="str">
        <f>زيارة!B36</f>
        <v>لواء الرصيفة</v>
      </c>
      <c r="C34" s="60">
        <f>زيارة1!BF36</f>
        <v>3.5374149659863945</v>
      </c>
      <c r="D34" s="60">
        <f>زيارة!AG36</f>
        <v>3.12</v>
      </c>
      <c r="E34" s="70">
        <f t="shared" si="0"/>
        <v>3.3287074829931971</v>
      </c>
      <c r="F34" s="80">
        <f t="shared" si="1"/>
        <v>83.217687074829925</v>
      </c>
      <c r="G34" s="14" t="str">
        <f t="shared" si="2"/>
        <v>قوي</v>
      </c>
      <c r="H34" s="14" t="str">
        <f t="shared" si="3"/>
        <v>تعزيز الايجابيات</v>
      </c>
    </row>
    <row r="35" spans="1:8" ht="16.5" thickTop="1" thickBot="1" x14ac:dyDescent="0.3">
      <c r="A35" s="15">
        <v>34</v>
      </c>
      <c r="B35" s="71" t="str">
        <f>زيارة!B37</f>
        <v>البادية الجنوبية</v>
      </c>
      <c r="C35" s="60">
        <f>زيارة1!BF37</f>
        <v>3.0204081632653064</v>
      </c>
      <c r="D35" s="60">
        <f>زيارة!AG37</f>
        <v>3.28</v>
      </c>
      <c r="E35" s="70">
        <f t="shared" si="0"/>
        <v>3.1502040816326531</v>
      </c>
      <c r="F35" s="80">
        <f t="shared" si="1"/>
        <v>78.755102040816325</v>
      </c>
      <c r="G35" s="14" t="str">
        <f t="shared" si="2"/>
        <v>مقبول</v>
      </c>
      <c r="H35" s="14" t="str">
        <f t="shared" si="3"/>
        <v>خطة علاجية لمواطن التحسين</v>
      </c>
    </row>
    <row r="36" spans="1:8" ht="16.5" thickTop="1" thickBot="1" x14ac:dyDescent="0.3">
      <c r="A36" s="15">
        <v>35</v>
      </c>
      <c r="B36" s="71" t="str">
        <f>زيارة!B38</f>
        <v>منطقة معان</v>
      </c>
      <c r="C36" s="60">
        <f>زيارة1!BF38</f>
        <v>3.1292517006802725</v>
      </c>
      <c r="D36" s="60">
        <f>زيارة!AG38</f>
        <v>3.12</v>
      </c>
      <c r="E36" s="70">
        <f t="shared" si="0"/>
        <v>3.1246258503401361</v>
      </c>
      <c r="F36" s="80">
        <f t="shared" si="1"/>
        <v>78.115646258503403</v>
      </c>
      <c r="G36" s="14" t="str">
        <f t="shared" si="2"/>
        <v>مقبول</v>
      </c>
      <c r="H36" s="14" t="str">
        <f t="shared" si="3"/>
        <v>خطة علاجية لمواطن التحسين</v>
      </c>
    </row>
    <row r="37" spans="1:8" ht="16.5" thickTop="1" thickBot="1" x14ac:dyDescent="0.3">
      <c r="A37" s="15">
        <v>36</v>
      </c>
      <c r="B37" s="71" t="str">
        <f>زيارة!B39</f>
        <v>لواء الرمثا</v>
      </c>
      <c r="C37" s="60">
        <f>زيارة1!BF39</f>
        <v>3.5918367346938775</v>
      </c>
      <c r="D37" s="60">
        <f>زيارة!AG39</f>
        <v>3.84</v>
      </c>
      <c r="E37" s="70">
        <f t="shared" si="0"/>
        <v>3.7159183673469389</v>
      </c>
      <c r="F37" s="80">
        <f t="shared" si="1"/>
        <v>92.897959183673478</v>
      </c>
      <c r="G37" s="14" t="str">
        <f t="shared" si="2"/>
        <v>قوي</v>
      </c>
      <c r="H37" s="14" t="str">
        <f t="shared" si="3"/>
        <v>تعزيز الايجابيات</v>
      </c>
    </row>
    <row r="38" spans="1:8" ht="16.5" thickTop="1" thickBot="1" x14ac:dyDescent="0.3">
      <c r="A38" s="15">
        <v>37</v>
      </c>
      <c r="B38" s="71" t="str">
        <f>زيارة!B40</f>
        <v>قصبة اربد</v>
      </c>
      <c r="C38" s="60">
        <f>زيارة1!BF40</f>
        <v>3.6462585034013606</v>
      </c>
      <c r="D38" s="60">
        <f>زيارة!AG40</f>
        <v>3.48</v>
      </c>
      <c r="E38" s="70">
        <f t="shared" si="0"/>
        <v>3.5631292517006803</v>
      </c>
      <c r="F38" s="80">
        <f t="shared" si="1"/>
        <v>89.078231292517003</v>
      </c>
      <c r="G38" s="14" t="str">
        <f t="shared" si="2"/>
        <v>قوي</v>
      </c>
      <c r="H38" s="14" t="str">
        <f t="shared" si="3"/>
        <v>تعزيز الايجابيات</v>
      </c>
    </row>
    <row r="39" spans="1:8" ht="16.5" thickTop="1" thickBot="1" x14ac:dyDescent="0.3">
      <c r="A39" s="15">
        <v>38</v>
      </c>
      <c r="B39" s="71" t="str">
        <f>زيارة!B41</f>
        <v>قصبة المفرق</v>
      </c>
      <c r="C39" s="60">
        <f>زيارة1!BF41</f>
        <v>3.6734693877551021</v>
      </c>
      <c r="D39" s="60">
        <f>زيارة!AG41</f>
        <v>3.8</v>
      </c>
      <c r="E39" s="70">
        <f t="shared" si="0"/>
        <v>3.7367346938775512</v>
      </c>
      <c r="F39" s="80">
        <f t="shared" si="1"/>
        <v>93.41836734693878</v>
      </c>
      <c r="G39" s="14" t="str">
        <f t="shared" si="2"/>
        <v>قوي</v>
      </c>
      <c r="H39" s="14" t="str">
        <f t="shared" si="3"/>
        <v>تعزيز الايجابيات</v>
      </c>
    </row>
    <row r="40" spans="1:8" ht="16.5" thickTop="1" thickBot="1" x14ac:dyDescent="0.3">
      <c r="A40" s="15">
        <v>39</v>
      </c>
      <c r="B40" s="71" t="str">
        <f>زيارة!B42</f>
        <v>العقبة</v>
      </c>
      <c r="C40" s="60">
        <f>زيارة1!BF42</f>
        <v>3.7006802721088436</v>
      </c>
      <c r="D40" s="60">
        <f>زيارة!AG42</f>
        <v>3.24</v>
      </c>
      <c r="E40" s="70">
        <f t="shared" si="0"/>
        <v>3.4703401360544222</v>
      </c>
      <c r="F40" s="80">
        <f t="shared" si="1"/>
        <v>86.758503401360556</v>
      </c>
      <c r="G40" s="14" t="str">
        <f t="shared" si="2"/>
        <v>قوي</v>
      </c>
      <c r="H40" s="14" t="str">
        <f t="shared" si="3"/>
        <v>تعزيز الايجابيات</v>
      </c>
    </row>
    <row r="41" spans="1:8" ht="16.5" thickTop="1" thickBot="1" x14ac:dyDescent="0.3">
      <c r="A41" s="15">
        <v>40</v>
      </c>
      <c r="B41" s="71" t="str">
        <f>زيارة!B43</f>
        <v>المزار الجنوبي</v>
      </c>
      <c r="C41" s="60">
        <f>زيارة1!BF43</f>
        <v>3.7823129251700678</v>
      </c>
      <c r="D41" s="60">
        <f>زيارة!AG43</f>
        <v>3.6</v>
      </c>
      <c r="E41" s="70">
        <f t="shared" si="0"/>
        <v>3.6911564625850337</v>
      </c>
      <c r="F41" s="80">
        <f t="shared" si="1"/>
        <v>92.278911564625844</v>
      </c>
      <c r="G41" s="14" t="str">
        <f t="shared" si="2"/>
        <v>قوي</v>
      </c>
      <c r="H41" s="14" t="str">
        <f t="shared" si="3"/>
        <v>تعزيز الايجابيات</v>
      </c>
    </row>
    <row r="42" spans="1:8" ht="16.5" thickTop="1" thickBot="1" x14ac:dyDescent="0.3">
      <c r="A42" s="15">
        <v>41</v>
      </c>
      <c r="B42" s="71" t="str">
        <f>زيارة!B44</f>
        <v>لواء البتراء</v>
      </c>
      <c r="C42" s="60">
        <v>3.7</v>
      </c>
      <c r="D42" s="60">
        <f>زيارة!AG44</f>
        <v>3.48</v>
      </c>
      <c r="E42" s="70">
        <f t="shared" si="0"/>
        <v>3.59</v>
      </c>
      <c r="F42" s="80">
        <f t="shared" si="1"/>
        <v>89.75</v>
      </c>
      <c r="G42" s="14" t="str">
        <f t="shared" si="2"/>
        <v>قوي</v>
      </c>
      <c r="H42" s="14" t="str">
        <f t="shared" si="3"/>
        <v>تعزيز الايجابيات</v>
      </c>
    </row>
    <row r="43" spans="1:8" ht="16.5" thickTop="1" thickBot="1" x14ac:dyDescent="0.3">
      <c r="A43" s="15">
        <v>42</v>
      </c>
      <c r="B43" s="71" t="str">
        <f>زيارة!B45</f>
        <v>لواء الشوبك</v>
      </c>
      <c r="C43" s="60">
        <v>3.8</v>
      </c>
      <c r="D43" s="60">
        <f>زيارة!AG45</f>
        <v>2.96</v>
      </c>
      <c r="E43" s="70">
        <f t="shared" si="0"/>
        <v>3.38</v>
      </c>
      <c r="F43" s="80">
        <f t="shared" si="1"/>
        <v>84.5</v>
      </c>
      <c r="G43" s="14" t="str">
        <f t="shared" si="2"/>
        <v>قوي</v>
      </c>
      <c r="H43" s="14" t="str">
        <f t="shared" si="3"/>
        <v>تعزيز الايجابيات</v>
      </c>
    </row>
    <row r="44" spans="1:8" ht="15.75" thickTop="1" x14ac:dyDescent="0.2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rightToLeft="1" workbookViewId="0">
      <selection activeCell="B2" sqref="B2:F2"/>
    </sheetView>
  </sheetViews>
  <sheetFormatPr defaultRowHeight="15" x14ac:dyDescent="0.25"/>
  <cols>
    <col min="1" max="1" width="3.5703125" bestFit="1" customWidth="1"/>
    <col min="2" max="2" width="16.7109375" bestFit="1" customWidth="1"/>
    <col min="4" max="4" width="10.5703125" bestFit="1" customWidth="1"/>
    <col min="5" max="5" width="14" customWidth="1"/>
    <col min="6" max="6" width="25.7109375" customWidth="1"/>
  </cols>
  <sheetData>
    <row r="1" spans="1:6" ht="21" x14ac:dyDescent="0.35">
      <c r="A1" s="166" t="s">
        <v>91</v>
      </c>
      <c r="B1" s="166"/>
      <c r="C1" s="166"/>
      <c r="D1" s="166"/>
      <c r="E1" s="166"/>
      <c r="F1" s="166"/>
    </row>
    <row r="2" spans="1:6" x14ac:dyDescent="0.25">
      <c r="A2" s="25" t="s">
        <v>0</v>
      </c>
      <c r="B2" s="29" t="s">
        <v>92</v>
      </c>
      <c r="C2" s="29" t="s">
        <v>93</v>
      </c>
      <c r="D2" s="29" t="s">
        <v>94</v>
      </c>
      <c r="E2" s="29" t="s">
        <v>95</v>
      </c>
      <c r="F2" s="29" t="s">
        <v>96</v>
      </c>
    </row>
    <row r="3" spans="1:6" x14ac:dyDescent="0.25">
      <c r="A3" s="26">
        <v>1</v>
      </c>
      <c r="B3" s="28" t="s">
        <v>97</v>
      </c>
      <c r="C3" s="28">
        <v>106332</v>
      </c>
      <c r="D3" s="27" t="s">
        <v>29</v>
      </c>
      <c r="E3" s="25"/>
      <c r="F3" s="25" t="s">
        <v>120</v>
      </c>
    </row>
    <row r="4" spans="1:6" x14ac:dyDescent="0.25">
      <c r="A4" s="26">
        <v>2</v>
      </c>
      <c r="B4" s="28" t="s">
        <v>98</v>
      </c>
      <c r="C4" s="28">
        <v>73189</v>
      </c>
      <c r="D4" s="27" t="s">
        <v>30</v>
      </c>
      <c r="E4" s="25"/>
      <c r="F4" s="25"/>
    </row>
    <row r="5" spans="1:6" x14ac:dyDescent="0.25">
      <c r="A5" s="26">
        <v>3</v>
      </c>
      <c r="B5" s="28" t="s">
        <v>99</v>
      </c>
      <c r="C5" s="28">
        <v>102387</v>
      </c>
      <c r="D5" s="27" t="s">
        <v>31</v>
      </c>
      <c r="E5" s="25"/>
      <c r="F5" s="25"/>
    </row>
    <row r="6" spans="1:6" x14ac:dyDescent="0.25">
      <c r="A6" s="26">
        <v>4</v>
      </c>
      <c r="B6" s="28" t="s">
        <v>100</v>
      </c>
      <c r="C6" s="28">
        <v>75208</v>
      </c>
      <c r="D6" s="27" t="s">
        <v>32</v>
      </c>
      <c r="E6" s="25"/>
      <c r="F6" s="25"/>
    </row>
    <row r="7" spans="1:6" x14ac:dyDescent="0.25">
      <c r="A7" s="26">
        <v>5</v>
      </c>
      <c r="B7" s="28" t="s">
        <v>101</v>
      </c>
      <c r="C7" s="28">
        <v>105579</v>
      </c>
      <c r="D7" s="27" t="s">
        <v>33</v>
      </c>
      <c r="E7" s="25"/>
      <c r="F7" s="25"/>
    </row>
    <row r="8" spans="1:6" x14ac:dyDescent="0.25">
      <c r="A8" s="26">
        <v>6</v>
      </c>
      <c r="B8" s="28" t="s">
        <v>102</v>
      </c>
      <c r="C8" s="28">
        <v>128763</v>
      </c>
      <c r="D8" s="27" t="s">
        <v>34</v>
      </c>
      <c r="E8" s="25"/>
      <c r="F8" s="25"/>
    </row>
    <row r="9" spans="1:6" x14ac:dyDescent="0.25">
      <c r="A9" s="26">
        <v>7</v>
      </c>
      <c r="B9" s="28" t="s">
        <v>103</v>
      </c>
      <c r="C9" s="28">
        <v>98778</v>
      </c>
      <c r="D9" s="27" t="s">
        <v>35</v>
      </c>
      <c r="E9" s="25"/>
      <c r="F9" s="25"/>
    </row>
    <row r="10" spans="1:6" x14ac:dyDescent="0.25">
      <c r="A10" s="26">
        <v>8</v>
      </c>
      <c r="B10" s="28" t="s">
        <v>104</v>
      </c>
      <c r="C10" s="28">
        <v>89319</v>
      </c>
      <c r="D10" s="27" t="s">
        <v>36</v>
      </c>
      <c r="E10" s="25"/>
      <c r="F10" s="25"/>
    </row>
    <row r="11" spans="1:6" x14ac:dyDescent="0.25">
      <c r="A11" s="26">
        <v>9</v>
      </c>
      <c r="B11" s="28" t="s">
        <v>105</v>
      </c>
      <c r="C11" s="28">
        <v>91412</v>
      </c>
      <c r="D11" s="27" t="s">
        <v>64</v>
      </c>
      <c r="E11" s="25"/>
      <c r="F11" s="25"/>
    </row>
    <row r="12" spans="1:6" x14ac:dyDescent="0.25">
      <c r="A12" s="26">
        <v>10</v>
      </c>
      <c r="B12" s="28" t="s">
        <v>106</v>
      </c>
      <c r="C12" s="28">
        <v>108198</v>
      </c>
      <c r="D12" s="27" t="s">
        <v>37</v>
      </c>
      <c r="E12" s="25"/>
      <c r="F12" s="25"/>
    </row>
    <row r="13" spans="1:6" x14ac:dyDescent="0.25">
      <c r="A13" s="26">
        <v>11</v>
      </c>
      <c r="B13" s="28" t="s">
        <v>107</v>
      </c>
      <c r="C13" s="28">
        <v>93412</v>
      </c>
      <c r="D13" s="27" t="s">
        <v>38</v>
      </c>
      <c r="E13" s="25"/>
      <c r="F13" s="25"/>
    </row>
    <row r="14" spans="1:6" x14ac:dyDescent="0.25">
      <c r="A14" s="26">
        <v>12</v>
      </c>
      <c r="B14" s="28" t="s">
        <v>108</v>
      </c>
      <c r="C14" s="28">
        <v>98340</v>
      </c>
      <c r="D14" s="27" t="s">
        <v>39</v>
      </c>
      <c r="E14" s="25"/>
      <c r="F14" s="25"/>
    </row>
    <row r="15" spans="1:6" x14ac:dyDescent="0.25">
      <c r="A15" s="26">
        <v>13</v>
      </c>
      <c r="B15" s="28" t="s">
        <v>109</v>
      </c>
      <c r="C15" s="28">
        <v>84340</v>
      </c>
      <c r="D15" s="27" t="s">
        <v>40</v>
      </c>
      <c r="E15" s="25"/>
      <c r="F15" s="25"/>
    </row>
    <row r="16" spans="1:6" x14ac:dyDescent="0.25">
      <c r="A16" s="26">
        <v>14</v>
      </c>
      <c r="B16" s="28" t="s">
        <v>110</v>
      </c>
      <c r="C16" s="28">
        <v>116588</v>
      </c>
      <c r="D16" s="27" t="s">
        <v>41</v>
      </c>
      <c r="E16" s="25"/>
      <c r="F16" s="25"/>
    </row>
    <row r="17" spans="1:6" x14ac:dyDescent="0.25">
      <c r="A17" s="26">
        <v>15</v>
      </c>
      <c r="B17" s="28" t="s">
        <v>111</v>
      </c>
      <c r="C17" s="28">
        <v>81330</v>
      </c>
      <c r="D17" s="27" t="s">
        <v>42</v>
      </c>
      <c r="E17" s="25"/>
      <c r="F17" s="25"/>
    </row>
    <row r="18" spans="1:6" x14ac:dyDescent="0.25">
      <c r="A18" s="26">
        <v>16</v>
      </c>
      <c r="B18" s="28" t="s">
        <v>112</v>
      </c>
      <c r="C18" s="28">
        <v>97693</v>
      </c>
      <c r="D18" s="27" t="s">
        <v>43</v>
      </c>
      <c r="E18" s="25"/>
      <c r="F18" s="25"/>
    </row>
    <row r="19" spans="1:6" x14ac:dyDescent="0.25">
      <c r="A19" s="26">
        <v>17</v>
      </c>
      <c r="B19" s="28" t="s">
        <v>113</v>
      </c>
      <c r="C19" s="28">
        <v>123104</v>
      </c>
      <c r="D19" s="25"/>
      <c r="E19" s="25"/>
      <c r="F19" s="25"/>
    </row>
    <row r="20" spans="1:6" x14ac:dyDescent="0.25">
      <c r="A20" s="26">
        <v>18</v>
      </c>
      <c r="B20" s="28" t="s">
        <v>114</v>
      </c>
      <c r="C20" s="28">
        <v>71700</v>
      </c>
      <c r="D20" s="25"/>
      <c r="E20" s="25"/>
      <c r="F20" s="25"/>
    </row>
    <row r="21" spans="1:6" x14ac:dyDescent="0.25">
      <c r="A21" s="26">
        <v>19</v>
      </c>
      <c r="B21" s="28" t="s">
        <v>115</v>
      </c>
      <c r="C21" s="28">
        <v>96685</v>
      </c>
      <c r="D21" s="25"/>
      <c r="E21" s="25"/>
      <c r="F21" s="25"/>
    </row>
    <row r="22" spans="1:6" x14ac:dyDescent="0.25">
      <c r="A22" s="26">
        <v>20</v>
      </c>
      <c r="B22" s="28" t="s">
        <v>116</v>
      </c>
      <c r="C22" s="28">
        <v>92252</v>
      </c>
      <c r="D22" s="25"/>
      <c r="E22" s="25"/>
      <c r="F22" s="25"/>
    </row>
    <row r="23" spans="1:6" x14ac:dyDescent="0.25">
      <c r="A23" s="26">
        <v>21</v>
      </c>
      <c r="B23" s="28" t="s">
        <v>117</v>
      </c>
      <c r="C23" s="28">
        <v>83795</v>
      </c>
      <c r="D23" s="25"/>
      <c r="E23" s="25"/>
      <c r="F23" s="25"/>
    </row>
    <row r="24" spans="1:6" x14ac:dyDescent="0.25">
      <c r="A24" s="26">
        <v>22</v>
      </c>
      <c r="B24" s="28" t="s">
        <v>118</v>
      </c>
      <c r="C24" s="28">
        <v>111835</v>
      </c>
      <c r="D24" s="25"/>
      <c r="E24" s="25"/>
      <c r="F24" s="25"/>
    </row>
    <row r="25" spans="1:6" x14ac:dyDescent="0.25">
      <c r="A25" s="26">
        <v>23</v>
      </c>
      <c r="B25" s="28" t="s">
        <v>119</v>
      </c>
      <c r="C25" s="28">
        <v>116338</v>
      </c>
      <c r="D25" s="25"/>
      <c r="E25" s="25"/>
      <c r="F25" s="25"/>
    </row>
    <row r="26" spans="1:6" x14ac:dyDescent="0.25">
      <c r="A26" s="26">
        <v>24</v>
      </c>
      <c r="B26" s="25"/>
      <c r="C26" s="25"/>
      <c r="D26" s="25"/>
      <c r="E26" s="25"/>
      <c r="F26" s="25"/>
    </row>
    <row r="27" spans="1:6" x14ac:dyDescent="0.25">
      <c r="A27" s="26">
        <v>25</v>
      </c>
      <c r="B27" s="25"/>
      <c r="C27" s="25"/>
      <c r="D27" s="25"/>
      <c r="E27" s="25"/>
      <c r="F27" s="25"/>
    </row>
    <row r="28" spans="1:6" x14ac:dyDescent="0.25">
      <c r="A28" s="26">
        <v>26</v>
      </c>
      <c r="B28" s="25"/>
      <c r="C28" s="25"/>
      <c r="D28" s="25"/>
      <c r="E28" s="25"/>
      <c r="F28" s="25"/>
    </row>
    <row r="29" spans="1:6" x14ac:dyDescent="0.25">
      <c r="A29" s="26">
        <v>27</v>
      </c>
      <c r="B29" s="25"/>
      <c r="C29" s="25"/>
      <c r="D29" s="25"/>
      <c r="E29" s="25"/>
      <c r="F29" s="25"/>
    </row>
    <row r="30" spans="1:6" x14ac:dyDescent="0.25">
      <c r="A30" s="26">
        <v>28</v>
      </c>
      <c r="B30" s="25"/>
      <c r="C30" s="25"/>
      <c r="D30" s="25"/>
      <c r="E30" s="25"/>
      <c r="F30" s="25"/>
    </row>
    <row r="31" spans="1:6" x14ac:dyDescent="0.25">
      <c r="A31" s="26">
        <v>29</v>
      </c>
      <c r="B31" s="25"/>
      <c r="C31" s="25"/>
      <c r="D31" s="25"/>
      <c r="E31" s="25"/>
      <c r="F31" s="25"/>
    </row>
    <row r="32" spans="1:6" x14ac:dyDescent="0.25">
      <c r="A32" s="26">
        <v>30</v>
      </c>
      <c r="B32" s="25"/>
      <c r="C32" s="25"/>
      <c r="D32" s="25"/>
      <c r="E32" s="25"/>
      <c r="F32" s="25"/>
    </row>
    <row r="33" spans="1:6" x14ac:dyDescent="0.25">
      <c r="A33" s="26">
        <v>31</v>
      </c>
      <c r="B33" s="25"/>
      <c r="C33" s="25"/>
      <c r="D33" s="25"/>
      <c r="E33" s="25"/>
      <c r="F33" s="25"/>
    </row>
    <row r="34" spans="1:6" x14ac:dyDescent="0.25">
      <c r="A34" s="26">
        <v>32</v>
      </c>
      <c r="B34" s="25"/>
      <c r="C34" s="25"/>
      <c r="D34" s="25"/>
      <c r="E34" s="25"/>
      <c r="F34" s="25"/>
    </row>
    <row r="35" spans="1:6" x14ac:dyDescent="0.25">
      <c r="A35" s="26">
        <v>33</v>
      </c>
      <c r="B35" s="25"/>
      <c r="C35" s="25"/>
      <c r="D35" s="25"/>
      <c r="E35" s="25"/>
      <c r="F35" s="25"/>
    </row>
    <row r="36" spans="1:6" x14ac:dyDescent="0.25">
      <c r="A36" s="26">
        <v>34</v>
      </c>
      <c r="B36" s="25"/>
      <c r="C36" s="25"/>
      <c r="D36" s="25"/>
      <c r="E36" s="25"/>
      <c r="F36" s="25"/>
    </row>
    <row r="37" spans="1:6" x14ac:dyDescent="0.25">
      <c r="A37" s="26">
        <v>35</v>
      </c>
      <c r="B37" s="25"/>
      <c r="C37" s="25"/>
      <c r="D37" s="25"/>
      <c r="E37" s="25"/>
      <c r="F37" s="25"/>
    </row>
    <row r="38" spans="1:6" x14ac:dyDescent="0.25">
      <c r="A38" s="26">
        <v>36</v>
      </c>
      <c r="B38" s="25"/>
      <c r="C38" s="25"/>
      <c r="D38" s="25"/>
      <c r="E38" s="25"/>
      <c r="F38" s="25"/>
    </row>
    <row r="39" spans="1:6" x14ac:dyDescent="0.25">
      <c r="A39" s="26">
        <v>37</v>
      </c>
      <c r="B39" s="25"/>
      <c r="C39" s="25"/>
      <c r="D39" s="25"/>
      <c r="E39" s="25"/>
      <c r="F39" s="25"/>
    </row>
    <row r="40" spans="1:6" x14ac:dyDescent="0.25">
      <c r="A40" s="26">
        <v>38</v>
      </c>
      <c r="B40" s="25"/>
      <c r="C40" s="25"/>
      <c r="D40" s="25"/>
      <c r="E40" s="25"/>
      <c r="F40" s="25"/>
    </row>
    <row r="41" spans="1:6" x14ac:dyDescent="0.25">
      <c r="A41" s="26">
        <v>39</v>
      </c>
      <c r="B41" s="25"/>
      <c r="C41" s="25"/>
      <c r="D41" s="25"/>
      <c r="E41" s="25"/>
      <c r="F41" s="25"/>
    </row>
    <row r="42" spans="1:6" x14ac:dyDescent="0.25">
      <c r="A42" s="26">
        <v>40</v>
      </c>
      <c r="B42" s="25"/>
      <c r="C42" s="25"/>
      <c r="D42" s="25"/>
      <c r="E42" s="25"/>
      <c r="F42" s="25"/>
    </row>
    <row r="43" spans="1:6" x14ac:dyDescent="0.25">
      <c r="A43" s="26">
        <v>41</v>
      </c>
      <c r="B43" s="25"/>
      <c r="C43" s="25"/>
      <c r="D43" s="25"/>
      <c r="E43" s="25"/>
      <c r="F43" s="25"/>
    </row>
    <row r="44" spans="1:6" x14ac:dyDescent="0.25">
      <c r="A44" s="26">
        <v>42</v>
      </c>
      <c r="B44" s="25"/>
      <c r="C44" s="25"/>
      <c r="D44" s="25"/>
      <c r="E44" s="25"/>
      <c r="F44" s="25"/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rightToLeft="1" zoomScaleNormal="100" workbookViewId="0">
      <selection activeCell="G13" sqref="G13"/>
    </sheetView>
  </sheetViews>
  <sheetFormatPr defaultColWidth="9" defaultRowHeight="15" x14ac:dyDescent="0.25"/>
  <cols>
    <col min="1" max="1" width="4.7109375" style="7" bestFit="1" customWidth="1"/>
    <col min="2" max="2" width="18" style="31" bestFit="1" customWidth="1"/>
    <col min="3" max="3" width="7.42578125" style="8" bestFit="1" customWidth="1"/>
    <col min="4" max="4" width="8.85546875" style="16" bestFit="1" customWidth="1"/>
    <col min="5" max="5" width="17.42578125" style="16" bestFit="1" customWidth="1"/>
    <col min="6" max="6" width="8.7109375" style="7" bestFit="1" customWidth="1"/>
    <col min="7" max="15" width="4.85546875" style="2" bestFit="1" customWidth="1"/>
    <col min="16" max="25" width="5.85546875" style="2" bestFit="1" customWidth="1"/>
    <col min="26" max="34" width="7" style="2" customWidth="1"/>
    <col min="35" max="36" width="5.5703125" style="2" bestFit="1" customWidth="1"/>
    <col min="37" max="38" width="5.85546875" style="2" bestFit="1" customWidth="1"/>
    <col min="39" max="54" width="5.85546875" style="2" customWidth="1"/>
    <col min="55" max="55" width="5.85546875" style="2" bestFit="1" customWidth="1"/>
    <col min="56" max="56" width="9" style="2"/>
    <col min="57" max="57" width="11" style="18" bestFit="1" customWidth="1"/>
    <col min="58" max="16384" width="9" style="2"/>
  </cols>
  <sheetData>
    <row r="1" spans="1:58" ht="14.25" customHeight="1" thickTop="1" thickBot="1" x14ac:dyDescent="0.3">
      <c r="A1" s="170" t="s">
        <v>0</v>
      </c>
      <c r="B1" s="173" t="s">
        <v>3</v>
      </c>
      <c r="C1" s="182" t="s">
        <v>85</v>
      </c>
      <c r="D1" s="182" t="s">
        <v>84</v>
      </c>
      <c r="E1" s="179" t="s">
        <v>82</v>
      </c>
      <c r="F1" s="179" t="s">
        <v>83</v>
      </c>
      <c r="G1" s="185" t="s">
        <v>66</v>
      </c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7"/>
      <c r="W1" s="176" t="s">
        <v>68</v>
      </c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8"/>
      <c r="AK1" s="191" t="s">
        <v>69</v>
      </c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3"/>
      <c r="BD1" s="188" t="s">
        <v>77</v>
      </c>
      <c r="BE1" s="167" t="s">
        <v>148</v>
      </c>
      <c r="BF1" s="167" t="s">
        <v>121</v>
      </c>
    </row>
    <row r="2" spans="1:58" ht="22.5" thickTop="1" thickBot="1" x14ac:dyDescent="0.4">
      <c r="A2" s="171"/>
      <c r="B2" s="174"/>
      <c r="C2" s="183"/>
      <c r="D2" s="183"/>
      <c r="E2" s="180"/>
      <c r="F2" s="180"/>
      <c r="G2" s="61"/>
      <c r="H2" s="62"/>
      <c r="I2" s="62"/>
      <c r="J2" s="62"/>
      <c r="K2" s="63"/>
      <c r="L2" s="61"/>
      <c r="M2" s="62"/>
      <c r="N2" s="62"/>
      <c r="O2" s="62"/>
      <c r="P2" s="62"/>
      <c r="Q2" s="62"/>
      <c r="R2" s="63"/>
      <c r="S2" s="64"/>
      <c r="T2" s="65"/>
      <c r="U2" s="65"/>
      <c r="V2" s="66"/>
      <c r="W2" s="67"/>
      <c r="X2" s="67"/>
      <c r="Y2" s="67"/>
      <c r="Z2" s="67"/>
      <c r="AA2" s="68"/>
      <c r="AB2" s="68"/>
      <c r="AC2" s="68"/>
      <c r="AD2" s="68"/>
      <c r="AE2" s="68"/>
      <c r="AF2" s="68"/>
      <c r="AG2" s="68"/>
      <c r="AH2" s="68"/>
      <c r="AI2" s="68"/>
      <c r="AJ2" s="69"/>
      <c r="AK2" s="64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6"/>
      <c r="BD2" s="189"/>
      <c r="BE2" s="168"/>
      <c r="BF2" s="168"/>
    </row>
    <row r="3" spans="1:58" ht="20.25" thickTop="1" thickBot="1" x14ac:dyDescent="0.3">
      <c r="A3" s="172"/>
      <c r="B3" s="175"/>
      <c r="C3" s="184"/>
      <c r="D3" s="184"/>
      <c r="E3" s="181"/>
      <c r="F3" s="181"/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 t="s">
        <v>9</v>
      </c>
      <c r="M3" s="9" t="s">
        <v>10</v>
      </c>
      <c r="N3" s="9" t="s">
        <v>11</v>
      </c>
      <c r="O3" s="9" t="s">
        <v>12</v>
      </c>
      <c r="P3" s="9" t="s">
        <v>13</v>
      </c>
      <c r="Q3" s="9" t="s">
        <v>14</v>
      </c>
      <c r="R3" s="9" t="s">
        <v>15</v>
      </c>
      <c r="S3" s="9" t="s">
        <v>16</v>
      </c>
      <c r="T3" s="9" t="s">
        <v>17</v>
      </c>
      <c r="U3" s="9" t="s">
        <v>18</v>
      </c>
      <c r="V3" s="9" t="s">
        <v>19</v>
      </c>
      <c r="W3" s="10" t="s">
        <v>20</v>
      </c>
      <c r="X3" s="10" t="s">
        <v>21</v>
      </c>
      <c r="Y3" s="10" t="s">
        <v>22</v>
      </c>
      <c r="Z3" s="10" t="s">
        <v>23</v>
      </c>
      <c r="AA3" s="10" t="s">
        <v>24</v>
      </c>
      <c r="AB3" s="10" t="s">
        <v>25</v>
      </c>
      <c r="AC3" s="10" t="s">
        <v>26</v>
      </c>
      <c r="AD3" s="10" t="s">
        <v>27</v>
      </c>
      <c r="AE3" s="10" t="s">
        <v>28</v>
      </c>
      <c r="AF3" s="10" t="s">
        <v>122</v>
      </c>
      <c r="AG3" s="10" t="s">
        <v>123</v>
      </c>
      <c r="AH3" s="10" t="s">
        <v>124</v>
      </c>
      <c r="AI3" s="10" t="s">
        <v>125</v>
      </c>
      <c r="AJ3" s="10" t="s">
        <v>126</v>
      </c>
      <c r="AK3" s="10" t="s">
        <v>127</v>
      </c>
      <c r="AL3" s="10" t="s">
        <v>128</v>
      </c>
      <c r="AM3" s="10" t="s">
        <v>129</v>
      </c>
      <c r="AN3" s="10" t="s">
        <v>130</v>
      </c>
      <c r="AO3" s="10" t="s">
        <v>131</v>
      </c>
      <c r="AP3" s="10" t="s">
        <v>132</v>
      </c>
      <c r="AQ3" s="10" t="s">
        <v>133</v>
      </c>
      <c r="AR3" s="10" t="s">
        <v>134</v>
      </c>
      <c r="AS3" s="10" t="s">
        <v>135</v>
      </c>
      <c r="AT3" s="10" t="s">
        <v>136</v>
      </c>
      <c r="AU3" s="10" t="s">
        <v>137</v>
      </c>
      <c r="AV3" s="10" t="s">
        <v>138</v>
      </c>
      <c r="AW3" s="10" t="s">
        <v>139</v>
      </c>
      <c r="AX3" s="10" t="s">
        <v>140</v>
      </c>
      <c r="AY3" s="10" t="s">
        <v>141</v>
      </c>
      <c r="AZ3" s="10" t="s">
        <v>142</v>
      </c>
      <c r="BA3" s="10" t="s">
        <v>143</v>
      </c>
      <c r="BB3" s="10" t="s">
        <v>144</v>
      </c>
      <c r="BC3" s="10" t="s">
        <v>145</v>
      </c>
      <c r="BD3" s="190"/>
      <c r="BE3" s="169"/>
      <c r="BF3" s="169"/>
    </row>
    <row r="4" spans="1:58" ht="20.25" thickTop="1" thickBot="1" x14ac:dyDescent="0.35">
      <c r="A4" s="3">
        <v>1</v>
      </c>
      <c r="B4" s="30" t="str">
        <f>زيارة!B4</f>
        <v>لواء بني كنانة</v>
      </c>
      <c r="C4" s="4" t="str">
        <f>زيارة!C4</f>
        <v>الاثنين</v>
      </c>
      <c r="D4" s="24">
        <f>زيارة!D4</f>
        <v>44102</v>
      </c>
      <c r="E4" s="22">
        <v>27</v>
      </c>
      <c r="F4" s="23">
        <v>110</v>
      </c>
      <c r="G4" s="20"/>
      <c r="H4" s="20"/>
      <c r="I4" s="20"/>
      <c r="J4" s="20"/>
      <c r="K4" s="20"/>
      <c r="L4" s="21"/>
      <c r="M4" s="21"/>
      <c r="N4" s="21"/>
      <c r="O4" s="21"/>
      <c r="P4" s="21"/>
      <c r="Q4" s="21"/>
      <c r="R4" s="21"/>
      <c r="S4" s="20"/>
      <c r="T4" s="20"/>
      <c r="U4" s="20"/>
      <c r="V4" s="20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0"/>
      <c r="AJ4" s="21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5">
        <f>SUM(G4:BC4)</f>
        <v>0</v>
      </c>
      <c r="BE4" s="17">
        <f>BD4*3/147</f>
        <v>0</v>
      </c>
      <c r="BF4" s="17">
        <f>BE4*4/3</f>
        <v>0</v>
      </c>
    </row>
    <row r="5" spans="1:58" ht="20.25" thickTop="1" thickBot="1" x14ac:dyDescent="0.35">
      <c r="A5" s="3">
        <v>2</v>
      </c>
      <c r="B5" s="30" t="str">
        <f>زيارة!B5</f>
        <v>لواءي الطيبة والوسطية</v>
      </c>
      <c r="C5" s="4" t="str">
        <f>زيارة!C5</f>
        <v>الاثنين</v>
      </c>
      <c r="D5" s="24">
        <f>زيارة!D5</f>
        <v>44102</v>
      </c>
      <c r="E5" s="22">
        <v>22</v>
      </c>
      <c r="F5" s="23">
        <v>81</v>
      </c>
      <c r="G5" s="20"/>
      <c r="H5" s="20"/>
      <c r="I5" s="20"/>
      <c r="J5" s="20"/>
      <c r="K5" s="20"/>
      <c r="L5" s="21"/>
      <c r="M5" s="21"/>
      <c r="N5" s="21"/>
      <c r="O5" s="21"/>
      <c r="P5" s="21"/>
      <c r="Q5" s="21"/>
      <c r="R5" s="21"/>
      <c r="S5" s="20"/>
      <c r="T5" s="20"/>
      <c r="U5" s="20"/>
      <c r="V5" s="20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0"/>
      <c r="AJ5" s="21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5">
        <f t="shared" ref="BD5:BD30" si="0">SUM(G5:BC5)</f>
        <v>0</v>
      </c>
      <c r="BE5" s="17">
        <f t="shared" ref="BE5:BE43" si="1">BD5*3/147</f>
        <v>0</v>
      </c>
      <c r="BF5" s="17">
        <f t="shared" ref="BF5:BF43" si="2">BE5*4/3</f>
        <v>0</v>
      </c>
    </row>
    <row r="6" spans="1:58" ht="20.25" thickTop="1" thickBot="1" x14ac:dyDescent="0.35">
      <c r="A6" s="3">
        <v>3</v>
      </c>
      <c r="B6" s="30" t="str">
        <f>زيارة!B6</f>
        <v>محافظة عجلون</v>
      </c>
      <c r="C6" s="4"/>
      <c r="D6" s="24"/>
      <c r="E6" s="22"/>
      <c r="F6" s="23"/>
      <c r="G6" s="38">
        <v>2</v>
      </c>
      <c r="H6" s="34">
        <v>3</v>
      </c>
      <c r="I6" s="34">
        <v>3</v>
      </c>
      <c r="J6" s="34">
        <v>3</v>
      </c>
      <c r="K6" s="34">
        <v>3</v>
      </c>
      <c r="L6" s="34">
        <v>3</v>
      </c>
      <c r="M6" s="34">
        <v>3</v>
      </c>
      <c r="N6" s="34">
        <v>3</v>
      </c>
      <c r="O6" s="35">
        <v>1</v>
      </c>
      <c r="P6" s="34">
        <v>3</v>
      </c>
      <c r="Q6" s="34">
        <v>3</v>
      </c>
      <c r="R6" s="34">
        <v>3</v>
      </c>
      <c r="S6" s="34">
        <v>3</v>
      </c>
      <c r="T6" s="34">
        <v>3</v>
      </c>
      <c r="U6" s="34">
        <v>3</v>
      </c>
      <c r="V6" s="34">
        <v>3</v>
      </c>
      <c r="W6" s="34">
        <v>3</v>
      </c>
      <c r="X6" s="34">
        <v>3</v>
      </c>
      <c r="Y6" s="34">
        <v>3</v>
      </c>
      <c r="Z6" s="34">
        <v>3</v>
      </c>
      <c r="AA6" s="34">
        <v>3</v>
      </c>
      <c r="AB6" s="34">
        <v>3</v>
      </c>
      <c r="AC6" s="33">
        <v>1</v>
      </c>
      <c r="AD6" s="39">
        <v>1</v>
      </c>
      <c r="AE6" s="32">
        <v>3</v>
      </c>
      <c r="AF6" s="32">
        <v>3</v>
      </c>
      <c r="AG6" s="32">
        <v>3</v>
      </c>
      <c r="AH6" s="32">
        <v>3</v>
      </c>
      <c r="AI6" s="32">
        <v>3</v>
      </c>
      <c r="AJ6" s="32">
        <v>3</v>
      </c>
      <c r="AK6" s="32">
        <v>3</v>
      </c>
      <c r="AL6" s="32">
        <v>3</v>
      </c>
      <c r="AM6" s="40">
        <v>2</v>
      </c>
      <c r="AN6" s="34">
        <v>3</v>
      </c>
      <c r="AO6" s="34">
        <v>3</v>
      </c>
      <c r="AP6" s="35">
        <v>1</v>
      </c>
      <c r="AQ6" s="34">
        <v>3</v>
      </c>
      <c r="AR6" s="34">
        <v>3</v>
      </c>
      <c r="AS6" s="34">
        <v>3</v>
      </c>
      <c r="AT6" s="34">
        <v>3</v>
      </c>
      <c r="AU6" s="34">
        <v>3</v>
      </c>
      <c r="AV6" s="40">
        <v>2</v>
      </c>
      <c r="AW6" s="41">
        <v>3</v>
      </c>
      <c r="AX6" s="41">
        <v>3</v>
      </c>
      <c r="AY6" s="41">
        <v>3</v>
      </c>
      <c r="AZ6" s="41">
        <v>3</v>
      </c>
      <c r="BA6" s="41">
        <v>3</v>
      </c>
      <c r="BB6" s="41">
        <v>3</v>
      </c>
      <c r="BC6" s="42">
        <v>3</v>
      </c>
      <c r="BD6" s="5">
        <f t="shared" si="0"/>
        <v>136</v>
      </c>
      <c r="BE6" s="17">
        <f t="shared" si="1"/>
        <v>2.7755102040816326</v>
      </c>
      <c r="BF6" s="17">
        <f t="shared" si="2"/>
        <v>3.7006802721088436</v>
      </c>
    </row>
    <row r="7" spans="1:58" ht="20.25" thickTop="1" thickBot="1" x14ac:dyDescent="0.35">
      <c r="A7" s="3">
        <v>4</v>
      </c>
      <c r="B7" s="30" t="str">
        <f>زيارة!B7</f>
        <v>المزار الشمالي</v>
      </c>
      <c r="C7" s="4" t="str">
        <f>زيارة!C7</f>
        <v>الأربعاء</v>
      </c>
      <c r="D7" s="24">
        <f>زيارة!D7</f>
        <v>44104</v>
      </c>
      <c r="E7" s="22">
        <v>45</v>
      </c>
      <c r="F7" s="23">
        <v>142</v>
      </c>
      <c r="G7" s="20"/>
      <c r="H7" s="20"/>
      <c r="I7" s="20"/>
      <c r="J7" s="20"/>
      <c r="K7" s="20"/>
      <c r="L7" s="21"/>
      <c r="M7" s="21"/>
      <c r="N7" s="21"/>
      <c r="O7" s="21"/>
      <c r="P7" s="21"/>
      <c r="Q7" s="21"/>
      <c r="R7" s="21"/>
      <c r="S7" s="20"/>
      <c r="T7" s="20"/>
      <c r="U7" s="20"/>
      <c r="V7" s="20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0"/>
      <c r="AJ7" s="21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5">
        <f t="shared" si="0"/>
        <v>0</v>
      </c>
      <c r="BE7" s="17">
        <f t="shared" si="1"/>
        <v>0</v>
      </c>
      <c r="BF7" s="17">
        <f t="shared" si="2"/>
        <v>0</v>
      </c>
    </row>
    <row r="8" spans="1:58" ht="20.25" thickTop="1" thickBot="1" x14ac:dyDescent="0.35">
      <c r="A8" s="3">
        <v>5</v>
      </c>
      <c r="B8" s="30" t="str">
        <f>زيارة!B8</f>
        <v>لواء قصبة عمان</v>
      </c>
      <c r="C8" s="4" t="str">
        <f>زيارة!C8</f>
        <v>الاحد</v>
      </c>
      <c r="D8" s="24">
        <f>زيارة!D8</f>
        <v>44108</v>
      </c>
      <c r="E8" s="22">
        <v>22</v>
      </c>
      <c r="F8" s="23">
        <v>72</v>
      </c>
      <c r="G8" s="20"/>
      <c r="H8" s="20"/>
      <c r="I8" s="20"/>
      <c r="J8" s="20"/>
      <c r="K8" s="20"/>
      <c r="L8" s="21"/>
      <c r="M8" s="21"/>
      <c r="N8" s="21"/>
      <c r="O8" s="21"/>
      <c r="P8" s="21"/>
      <c r="Q8" s="21"/>
      <c r="R8" s="21"/>
      <c r="S8" s="20"/>
      <c r="T8" s="20"/>
      <c r="U8" s="20"/>
      <c r="V8" s="20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0"/>
      <c r="AJ8" s="21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5">
        <f t="shared" si="0"/>
        <v>0</v>
      </c>
      <c r="BE8" s="17">
        <f t="shared" si="1"/>
        <v>0</v>
      </c>
      <c r="BF8" s="17">
        <f t="shared" si="2"/>
        <v>0</v>
      </c>
    </row>
    <row r="9" spans="1:58" ht="20.25" thickTop="1" thickBot="1" x14ac:dyDescent="0.35">
      <c r="A9" s="3">
        <v>6</v>
      </c>
      <c r="B9" s="30" t="str">
        <f>زيارة!B9</f>
        <v>لواء وادي السير</v>
      </c>
      <c r="C9" s="4" t="str">
        <f>زيارة!C9</f>
        <v>الاثنين</v>
      </c>
      <c r="D9" s="24">
        <f>زيارة!D9</f>
        <v>44109</v>
      </c>
      <c r="E9" s="22">
        <v>16</v>
      </c>
      <c r="F9" s="23">
        <v>98</v>
      </c>
      <c r="G9" s="20"/>
      <c r="H9" s="20"/>
      <c r="I9" s="20"/>
      <c r="J9" s="20"/>
      <c r="K9" s="20"/>
      <c r="L9" s="21"/>
      <c r="M9" s="21"/>
      <c r="N9" s="21"/>
      <c r="O9" s="21"/>
      <c r="P9" s="21"/>
      <c r="Q9" s="21"/>
      <c r="R9" s="21"/>
      <c r="S9" s="20"/>
      <c r="T9" s="20"/>
      <c r="U9" s="20"/>
      <c r="V9" s="20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0"/>
      <c r="AJ9" s="21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5">
        <f t="shared" si="0"/>
        <v>0</v>
      </c>
      <c r="BE9" s="17">
        <f t="shared" si="1"/>
        <v>0</v>
      </c>
      <c r="BF9" s="17">
        <f t="shared" si="2"/>
        <v>0</v>
      </c>
    </row>
    <row r="10" spans="1:58" ht="20.25" thickTop="1" thickBot="1" x14ac:dyDescent="0.35">
      <c r="A10" s="3">
        <v>7</v>
      </c>
      <c r="B10" s="30" t="str">
        <f>زيارة!B10</f>
        <v>لواء سحاب</v>
      </c>
      <c r="C10" s="4" t="str">
        <f>زيارة!C10</f>
        <v>الاثنين</v>
      </c>
      <c r="D10" s="24">
        <f>زيارة!D10</f>
        <v>44109</v>
      </c>
      <c r="E10" s="22">
        <v>10</v>
      </c>
      <c r="F10" s="23">
        <v>62</v>
      </c>
      <c r="G10" s="20"/>
      <c r="H10" s="20"/>
      <c r="I10" s="20"/>
      <c r="J10" s="20"/>
      <c r="K10" s="20"/>
      <c r="L10" s="21"/>
      <c r="M10" s="21"/>
      <c r="N10" s="21"/>
      <c r="O10" s="21"/>
      <c r="P10" s="21"/>
      <c r="Q10" s="21"/>
      <c r="R10" s="21"/>
      <c r="S10" s="20"/>
      <c r="T10" s="20"/>
      <c r="U10" s="20"/>
      <c r="V10" s="20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0"/>
      <c r="AJ10" s="21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5">
        <f t="shared" si="0"/>
        <v>0</v>
      </c>
      <c r="BE10" s="17">
        <f t="shared" si="1"/>
        <v>0</v>
      </c>
      <c r="BF10" s="17">
        <f t="shared" si="2"/>
        <v>0</v>
      </c>
    </row>
    <row r="11" spans="1:58" ht="20.25" thickTop="1" thickBot="1" x14ac:dyDescent="0.35">
      <c r="A11" s="3">
        <v>8</v>
      </c>
      <c r="B11" s="30" t="str">
        <f>زيارة!B11</f>
        <v>لواء الجيزة</v>
      </c>
      <c r="C11" s="4" t="str">
        <f>زيارة!C11</f>
        <v>الثلاثاء</v>
      </c>
      <c r="D11" s="24">
        <f>زيارة!D11</f>
        <v>44110</v>
      </c>
      <c r="E11" s="22">
        <v>27</v>
      </c>
      <c r="F11" s="23">
        <v>52</v>
      </c>
      <c r="G11" s="20"/>
      <c r="H11" s="20"/>
      <c r="I11" s="20"/>
      <c r="J11" s="20"/>
      <c r="K11" s="20"/>
      <c r="L11" s="21"/>
      <c r="M11" s="21"/>
      <c r="N11" s="21"/>
      <c r="O11" s="21"/>
      <c r="P11" s="21"/>
      <c r="Q11" s="21"/>
      <c r="R11" s="21"/>
      <c r="S11" s="20"/>
      <c r="T11" s="20"/>
      <c r="U11" s="20"/>
      <c r="V11" s="20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0"/>
      <c r="AJ11" s="21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5">
        <f t="shared" si="0"/>
        <v>0</v>
      </c>
      <c r="BE11" s="17">
        <f t="shared" si="1"/>
        <v>0</v>
      </c>
      <c r="BF11" s="17">
        <f t="shared" si="2"/>
        <v>0</v>
      </c>
    </row>
    <row r="12" spans="1:58" ht="20.25" thickTop="1" thickBot="1" x14ac:dyDescent="0.35">
      <c r="A12" s="3">
        <v>9</v>
      </c>
      <c r="B12" s="30" t="str">
        <f>زيارة!B12</f>
        <v>لواء قصبة مادبا</v>
      </c>
      <c r="C12" s="4" t="str">
        <f>زيارة!C12</f>
        <v>الثلاثاء</v>
      </c>
      <c r="D12" s="24">
        <f>زيارة!D12</f>
        <v>44110</v>
      </c>
      <c r="E12" s="22">
        <v>33</v>
      </c>
      <c r="F12" s="23">
        <v>116</v>
      </c>
      <c r="G12" s="20"/>
      <c r="H12" s="20"/>
      <c r="I12" s="20"/>
      <c r="J12" s="20"/>
      <c r="K12" s="20"/>
      <c r="L12" s="21"/>
      <c r="M12" s="21"/>
      <c r="N12" s="21"/>
      <c r="O12" s="21"/>
      <c r="P12" s="21"/>
      <c r="Q12" s="21"/>
      <c r="R12" s="21"/>
      <c r="S12" s="20"/>
      <c r="T12" s="20"/>
      <c r="U12" s="20"/>
      <c r="V12" s="20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0"/>
      <c r="AJ12" s="21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5">
        <f t="shared" si="0"/>
        <v>0</v>
      </c>
      <c r="BE12" s="17">
        <f t="shared" si="1"/>
        <v>0</v>
      </c>
      <c r="BF12" s="17">
        <f t="shared" si="2"/>
        <v>0</v>
      </c>
    </row>
    <row r="13" spans="1:58" ht="20.25" thickTop="1" thickBot="1" x14ac:dyDescent="0.35">
      <c r="A13" s="3">
        <v>10</v>
      </c>
      <c r="B13" s="30" t="str">
        <f>زيارة!B13</f>
        <v>لواء ناعور</v>
      </c>
      <c r="C13" s="4" t="str">
        <f>زيارة!C13</f>
        <v>الثلاثاء</v>
      </c>
      <c r="D13" s="24">
        <f>زيارة!D13</f>
        <v>44110</v>
      </c>
      <c r="E13" s="22">
        <v>28</v>
      </c>
      <c r="F13" s="23">
        <v>87</v>
      </c>
      <c r="G13" s="20"/>
      <c r="H13" s="20"/>
      <c r="I13" s="20"/>
      <c r="J13" s="20"/>
      <c r="K13" s="20"/>
      <c r="L13" s="21"/>
      <c r="M13" s="21"/>
      <c r="N13" s="21"/>
      <c r="O13" s="21"/>
      <c r="P13" s="21"/>
      <c r="Q13" s="21"/>
      <c r="R13" s="21"/>
      <c r="S13" s="20"/>
      <c r="T13" s="20"/>
      <c r="U13" s="20"/>
      <c r="V13" s="20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0"/>
      <c r="AJ13" s="21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5">
        <f t="shared" si="0"/>
        <v>0</v>
      </c>
      <c r="BE13" s="17">
        <f t="shared" si="1"/>
        <v>0</v>
      </c>
      <c r="BF13" s="17">
        <f t="shared" si="2"/>
        <v>0</v>
      </c>
    </row>
    <row r="14" spans="1:58" ht="20.25" thickTop="1" thickBot="1" x14ac:dyDescent="0.35">
      <c r="A14" s="3">
        <v>11</v>
      </c>
      <c r="B14" s="30" t="str">
        <f>زيارة!B14</f>
        <v>لواء الموقر</v>
      </c>
      <c r="C14" s="4" t="str">
        <f>زيارة!C14</f>
        <v>الأربعاء</v>
      </c>
      <c r="D14" s="24">
        <f>زيارة!D14</f>
        <v>44111</v>
      </c>
      <c r="E14" s="22">
        <v>15</v>
      </c>
      <c r="F14" s="23">
        <v>36</v>
      </c>
      <c r="G14" s="20"/>
      <c r="H14" s="20"/>
      <c r="I14" s="20"/>
      <c r="J14" s="20"/>
      <c r="K14" s="20"/>
      <c r="L14" s="21"/>
      <c r="M14" s="21"/>
      <c r="N14" s="21"/>
      <c r="O14" s="21"/>
      <c r="P14" s="21"/>
      <c r="Q14" s="21"/>
      <c r="R14" s="21"/>
      <c r="S14" s="20"/>
      <c r="T14" s="20"/>
      <c r="U14" s="20"/>
      <c r="V14" s="20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0"/>
      <c r="AJ14" s="21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5">
        <f t="shared" si="0"/>
        <v>0</v>
      </c>
      <c r="BE14" s="17">
        <f t="shared" si="1"/>
        <v>0</v>
      </c>
      <c r="BF14" s="17">
        <f t="shared" si="2"/>
        <v>0</v>
      </c>
    </row>
    <row r="15" spans="1:58" ht="20.25" thickTop="1" thickBot="1" x14ac:dyDescent="0.35">
      <c r="A15" s="3">
        <v>12</v>
      </c>
      <c r="B15" s="30" t="str">
        <f>زيارة!B15</f>
        <v>لواء ذيبان</v>
      </c>
      <c r="C15" s="4" t="str">
        <f>زيارة!C15</f>
        <v>الأربعاء</v>
      </c>
      <c r="D15" s="24">
        <f>زيارة!D15</f>
        <v>44111</v>
      </c>
      <c r="E15" s="22">
        <v>14</v>
      </c>
      <c r="F15" s="23">
        <v>37</v>
      </c>
      <c r="G15" s="20"/>
      <c r="H15" s="20"/>
      <c r="I15" s="20"/>
      <c r="J15" s="20"/>
      <c r="K15" s="20"/>
      <c r="L15" s="21"/>
      <c r="M15" s="21"/>
      <c r="N15" s="21"/>
      <c r="O15" s="21"/>
      <c r="P15" s="21"/>
      <c r="Q15" s="21"/>
      <c r="R15" s="21"/>
      <c r="S15" s="20"/>
      <c r="T15" s="20"/>
      <c r="U15" s="20"/>
      <c r="V15" s="20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0"/>
      <c r="AJ15" s="21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5">
        <f t="shared" si="0"/>
        <v>0</v>
      </c>
      <c r="BE15" s="17">
        <f t="shared" si="1"/>
        <v>0</v>
      </c>
      <c r="BF15" s="17">
        <f t="shared" si="2"/>
        <v>0</v>
      </c>
    </row>
    <row r="16" spans="1:58" ht="20.25" thickTop="1" thickBot="1" x14ac:dyDescent="0.35">
      <c r="A16" s="3">
        <v>13</v>
      </c>
      <c r="B16" s="30" t="str">
        <f>زيارة!B16</f>
        <v>منطقة السلط</v>
      </c>
      <c r="C16" s="4" t="str">
        <f>زيارة!C16</f>
        <v>الخميس</v>
      </c>
      <c r="D16" s="24">
        <f>زيارة!D16</f>
        <v>44112</v>
      </c>
      <c r="E16" s="22">
        <v>22</v>
      </c>
      <c r="F16" s="23">
        <v>77</v>
      </c>
      <c r="G16" s="20"/>
      <c r="H16" s="20"/>
      <c r="I16" s="20"/>
      <c r="J16" s="20"/>
      <c r="K16" s="20"/>
      <c r="L16" s="21"/>
      <c r="M16" s="21"/>
      <c r="N16" s="21"/>
      <c r="O16" s="21"/>
      <c r="P16" s="21"/>
      <c r="Q16" s="21"/>
      <c r="R16" s="21"/>
      <c r="S16" s="20"/>
      <c r="T16" s="20"/>
      <c r="U16" s="20"/>
      <c r="V16" s="20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0"/>
      <c r="AJ16" s="21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5">
        <f t="shared" si="0"/>
        <v>0</v>
      </c>
      <c r="BE16" s="17">
        <f t="shared" si="1"/>
        <v>0</v>
      </c>
      <c r="BF16" s="17">
        <f t="shared" si="2"/>
        <v>0</v>
      </c>
    </row>
    <row r="17" spans="1:59" ht="20.25" thickTop="1" thickBot="1" x14ac:dyDescent="0.35">
      <c r="A17" s="3">
        <v>14</v>
      </c>
      <c r="B17" s="30" t="str">
        <f>زيارة!B17</f>
        <v>لواء دير علا</v>
      </c>
      <c r="C17" s="4" t="str">
        <f>زيارة!C17</f>
        <v>الخميس</v>
      </c>
      <c r="D17" s="24">
        <f>زيارة!D17</f>
        <v>44112</v>
      </c>
      <c r="E17" s="22">
        <v>14</v>
      </c>
      <c r="F17" s="23">
        <v>67</v>
      </c>
      <c r="G17" s="20"/>
      <c r="H17" s="20"/>
      <c r="I17" s="20"/>
      <c r="J17" s="20"/>
      <c r="K17" s="20"/>
      <c r="L17" s="21"/>
      <c r="M17" s="21"/>
      <c r="N17" s="21"/>
      <c r="O17" s="21"/>
      <c r="P17" s="21"/>
      <c r="Q17" s="21"/>
      <c r="R17" s="21"/>
      <c r="S17" s="20"/>
      <c r="T17" s="20"/>
      <c r="U17" s="20"/>
      <c r="V17" s="20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0"/>
      <c r="AJ17" s="21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5">
        <f t="shared" si="0"/>
        <v>0</v>
      </c>
      <c r="BE17" s="17">
        <f t="shared" si="1"/>
        <v>0</v>
      </c>
      <c r="BF17" s="17">
        <f t="shared" si="2"/>
        <v>0</v>
      </c>
    </row>
    <row r="18" spans="1:59" ht="20.25" thickTop="1" thickBot="1" x14ac:dyDescent="0.35">
      <c r="A18" s="3">
        <v>15</v>
      </c>
      <c r="B18" s="30" t="str">
        <f>زيارة!B18</f>
        <v>لواء بني عبيد</v>
      </c>
      <c r="C18" s="4" t="str">
        <f>زيارة!C18</f>
        <v>الاحد</v>
      </c>
      <c r="D18" s="24">
        <f>زيارة!D18</f>
        <v>44115</v>
      </c>
      <c r="E18" s="22">
        <v>13</v>
      </c>
      <c r="F18" s="23">
        <v>63</v>
      </c>
      <c r="G18" s="20"/>
      <c r="H18" s="20"/>
      <c r="I18" s="20"/>
      <c r="J18" s="20"/>
      <c r="K18" s="20"/>
      <c r="L18" s="21"/>
      <c r="M18" s="21"/>
      <c r="N18" s="21"/>
      <c r="O18" s="21"/>
      <c r="P18" s="21"/>
      <c r="Q18" s="21"/>
      <c r="R18" s="21"/>
      <c r="S18" s="20"/>
      <c r="T18" s="20"/>
      <c r="U18" s="20"/>
      <c r="V18" s="20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0"/>
      <c r="AJ18" s="21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5">
        <f t="shared" si="0"/>
        <v>0</v>
      </c>
      <c r="BE18" s="17">
        <f t="shared" si="1"/>
        <v>0</v>
      </c>
      <c r="BF18" s="17">
        <f t="shared" si="2"/>
        <v>0</v>
      </c>
    </row>
    <row r="19" spans="1:59" ht="20.25" thickTop="1" thickBot="1" x14ac:dyDescent="0.35">
      <c r="A19" s="3">
        <v>16</v>
      </c>
      <c r="B19" s="30" t="str">
        <f>زيارة!B19</f>
        <v>الأغوار الشمالية</v>
      </c>
      <c r="C19" s="4" t="str">
        <f>زيارة!C19</f>
        <v>الاحد</v>
      </c>
      <c r="D19" s="24">
        <f>زيارة!D19</f>
        <v>44115</v>
      </c>
      <c r="E19" s="22">
        <v>25</v>
      </c>
      <c r="F19" s="23">
        <v>107</v>
      </c>
      <c r="G19" s="20"/>
      <c r="H19" s="20"/>
      <c r="I19" s="20"/>
      <c r="J19" s="20"/>
      <c r="K19" s="20"/>
      <c r="L19" s="21"/>
      <c r="M19" s="21"/>
      <c r="N19" s="21"/>
      <c r="O19" s="21"/>
      <c r="P19" s="21"/>
      <c r="Q19" s="21"/>
      <c r="R19" s="21"/>
      <c r="S19" s="20"/>
      <c r="T19" s="20"/>
      <c r="U19" s="20"/>
      <c r="V19" s="20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0"/>
      <c r="AJ19" s="21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5">
        <f t="shared" si="0"/>
        <v>0</v>
      </c>
      <c r="BE19" s="17">
        <f t="shared" si="1"/>
        <v>0</v>
      </c>
      <c r="BF19" s="17">
        <f t="shared" si="2"/>
        <v>0</v>
      </c>
    </row>
    <row r="20" spans="1:59" ht="20.25" thickTop="1" thickBot="1" x14ac:dyDescent="0.35">
      <c r="A20" s="3">
        <v>17</v>
      </c>
      <c r="B20" s="30" t="str">
        <f>زيارة!B20</f>
        <v>لواء الكورة</v>
      </c>
      <c r="C20" s="4" t="str">
        <f>زيارة!C20</f>
        <v>الاثنين</v>
      </c>
      <c r="D20" s="24">
        <f>زيارة!D20</f>
        <v>44116</v>
      </c>
      <c r="E20" s="22">
        <v>14</v>
      </c>
      <c r="F20" s="23">
        <v>58</v>
      </c>
      <c r="G20" s="20"/>
      <c r="H20" s="20"/>
      <c r="I20" s="20"/>
      <c r="J20" s="20"/>
      <c r="K20" s="20"/>
      <c r="L20" s="21"/>
      <c r="M20" s="21"/>
      <c r="N20" s="21"/>
      <c r="O20" s="21"/>
      <c r="P20" s="21"/>
      <c r="Q20" s="21"/>
      <c r="R20" s="21"/>
      <c r="S20" s="20"/>
      <c r="T20" s="20"/>
      <c r="U20" s="20"/>
      <c r="V20" s="20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0"/>
      <c r="AJ20" s="21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5">
        <f t="shared" si="0"/>
        <v>0</v>
      </c>
      <c r="BE20" s="17">
        <f t="shared" si="1"/>
        <v>0</v>
      </c>
      <c r="BF20" s="17">
        <f t="shared" si="2"/>
        <v>0</v>
      </c>
    </row>
    <row r="21" spans="1:59" ht="20.25" thickTop="1" thickBot="1" x14ac:dyDescent="0.35">
      <c r="A21" s="3">
        <v>18</v>
      </c>
      <c r="B21" s="30" t="str">
        <f>زيارة!B21</f>
        <v>محافظة جرش</v>
      </c>
      <c r="C21" s="4" t="str">
        <f>زيارة!C21</f>
        <v>الاثنين</v>
      </c>
      <c r="D21" s="24">
        <f>زيارة!D21</f>
        <v>44116</v>
      </c>
      <c r="E21" s="22">
        <v>17</v>
      </c>
      <c r="F21" s="23">
        <v>39</v>
      </c>
      <c r="G21" s="32">
        <v>3</v>
      </c>
      <c r="H21" s="34">
        <v>3</v>
      </c>
      <c r="I21" s="34">
        <v>3</v>
      </c>
      <c r="J21" s="34">
        <v>3</v>
      </c>
      <c r="K21" s="34">
        <v>3</v>
      </c>
      <c r="L21" s="41">
        <v>3</v>
      </c>
      <c r="M21" s="32">
        <v>3</v>
      </c>
      <c r="N21" s="34">
        <v>3</v>
      </c>
      <c r="O21" s="34">
        <v>3</v>
      </c>
      <c r="P21" s="34">
        <v>3</v>
      </c>
      <c r="Q21" s="34">
        <v>3</v>
      </c>
      <c r="R21" s="34">
        <v>3</v>
      </c>
      <c r="S21" s="41">
        <v>3</v>
      </c>
      <c r="T21" s="43">
        <v>3</v>
      </c>
      <c r="U21" s="34">
        <v>3</v>
      </c>
      <c r="V21" s="34">
        <v>3</v>
      </c>
      <c r="W21" s="34">
        <v>3</v>
      </c>
      <c r="X21" s="34">
        <v>3</v>
      </c>
      <c r="Y21" s="34">
        <v>3</v>
      </c>
      <c r="Z21" s="34">
        <v>3</v>
      </c>
      <c r="AA21" s="34">
        <v>3</v>
      </c>
      <c r="AB21" s="34">
        <v>3</v>
      </c>
      <c r="AC21" s="34">
        <v>3</v>
      </c>
      <c r="AD21" s="41">
        <v>3</v>
      </c>
      <c r="AE21" s="32">
        <v>3</v>
      </c>
      <c r="AF21" s="35">
        <v>1</v>
      </c>
      <c r="AG21" s="34">
        <v>3</v>
      </c>
      <c r="AH21" s="34">
        <v>3</v>
      </c>
      <c r="AI21" s="35">
        <v>1</v>
      </c>
      <c r="AJ21" s="34">
        <v>3</v>
      </c>
      <c r="AK21" s="35">
        <v>1</v>
      </c>
      <c r="AL21" s="35">
        <v>1</v>
      </c>
      <c r="AM21" s="34">
        <v>3</v>
      </c>
      <c r="AN21" s="34">
        <v>3</v>
      </c>
      <c r="AO21" s="34">
        <v>3</v>
      </c>
      <c r="AP21" s="34">
        <v>3</v>
      </c>
      <c r="AQ21" s="34">
        <v>3</v>
      </c>
      <c r="AR21" s="34">
        <v>3</v>
      </c>
      <c r="AS21" s="34">
        <v>3</v>
      </c>
      <c r="AT21" s="34">
        <v>3</v>
      </c>
      <c r="AU21" s="34">
        <v>3</v>
      </c>
      <c r="AV21" s="34">
        <v>3</v>
      </c>
      <c r="AW21" s="41">
        <v>3</v>
      </c>
      <c r="AX21" s="32">
        <v>3</v>
      </c>
      <c r="AY21" s="39">
        <v>1</v>
      </c>
      <c r="AZ21" s="43">
        <v>3</v>
      </c>
      <c r="BA21" s="34">
        <v>3</v>
      </c>
      <c r="BB21" s="35">
        <v>1</v>
      </c>
      <c r="BC21" s="42">
        <v>3</v>
      </c>
      <c r="BD21" s="5">
        <f t="shared" si="0"/>
        <v>135</v>
      </c>
      <c r="BE21" s="17">
        <f t="shared" si="1"/>
        <v>2.7551020408163267</v>
      </c>
      <c r="BF21" s="17">
        <f t="shared" si="2"/>
        <v>3.6734693877551021</v>
      </c>
    </row>
    <row r="22" spans="1:59" ht="20.25" thickTop="1" thickBot="1" x14ac:dyDescent="0.35">
      <c r="A22" s="3">
        <v>19</v>
      </c>
      <c r="B22" s="30" t="str">
        <f>زيارة!B22</f>
        <v>البادية الشمالية الشرقية</v>
      </c>
      <c r="C22" s="4" t="str">
        <f>زيارة!C22</f>
        <v>الثلاثاء</v>
      </c>
      <c r="D22" s="24">
        <f>زيارة!D22</f>
        <v>44117</v>
      </c>
      <c r="E22" s="22">
        <v>17</v>
      </c>
      <c r="F22" s="23">
        <v>45</v>
      </c>
      <c r="G22" s="20"/>
      <c r="H22" s="20"/>
      <c r="I22" s="20"/>
      <c r="J22" s="20"/>
      <c r="K22" s="20"/>
      <c r="L22" s="21"/>
      <c r="M22" s="21"/>
      <c r="N22" s="21"/>
      <c r="O22" s="21"/>
      <c r="P22" s="21"/>
      <c r="Q22" s="21"/>
      <c r="R22" s="21"/>
      <c r="S22" s="20"/>
      <c r="T22" s="20"/>
      <c r="U22" s="20"/>
      <c r="V22" s="20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0"/>
      <c r="AJ22" s="21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5">
        <f t="shared" si="0"/>
        <v>0</v>
      </c>
      <c r="BE22" s="17">
        <f t="shared" si="1"/>
        <v>0</v>
      </c>
      <c r="BF22" s="17">
        <f t="shared" si="2"/>
        <v>0</v>
      </c>
    </row>
    <row r="23" spans="1:59" ht="20.25" thickTop="1" thickBot="1" x14ac:dyDescent="0.35">
      <c r="A23" s="3">
        <v>20</v>
      </c>
      <c r="B23" s="30" t="str">
        <f>زيارة!B23</f>
        <v>منطقة الكرك</v>
      </c>
      <c r="C23" s="4" t="str">
        <f>زيارة!C23</f>
        <v>الأربعاء</v>
      </c>
      <c r="D23" s="24">
        <f>زيارة!D23</f>
        <v>44118</v>
      </c>
      <c r="E23" s="22">
        <v>26</v>
      </c>
      <c r="F23" s="23">
        <v>169</v>
      </c>
      <c r="G23" s="20"/>
      <c r="H23" s="20"/>
      <c r="I23" s="20"/>
      <c r="J23" s="20"/>
      <c r="K23" s="20"/>
      <c r="L23" s="21"/>
      <c r="M23" s="21"/>
      <c r="N23" s="21"/>
      <c r="O23" s="21"/>
      <c r="P23" s="21"/>
      <c r="Q23" s="21"/>
      <c r="R23" s="21"/>
      <c r="S23" s="20"/>
      <c r="T23" s="20"/>
      <c r="U23" s="20"/>
      <c r="V23" s="20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0"/>
      <c r="AJ23" s="21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5">
        <f t="shared" si="0"/>
        <v>0</v>
      </c>
      <c r="BE23" s="17">
        <f t="shared" si="1"/>
        <v>0</v>
      </c>
      <c r="BF23" s="17">
        <f t="shared" si="2"/>
        <v>0</v>
      </c>
    </row>
    <row r="24" spans="1:59" ht="20.25" thickTop="1" thickBot="1" x14ac:dyDescent="0.35">
      <c r="A24" s="3">
        <v>21</v>
      </c>
      <c r="B24" s="30" t="str">
        <f>زيارة!B24</f>
        <v>لواء الأغوار الجنوبية</v>
      </c>
      <c r="C24" s="4" t="str">
        <f>زيارة!C24</f>
        <v>الأربعاء</v>
      </c>
      <c r="D24" s="24">
        <f>زيارة!D24</f>
        <v>44118</v>
      </c>
      <c r="E24" s="22"/>
      <c r="F24" s="23"/>
      <c r="G24" s="20"/>
      <c r="H24" s="20"/>
      <c r="I24" s="20"/>
      <c r="J24" s="20"/>
      <c r="K24" s="20"/>
      <c r="L24" s="21"/>
      <c r="M24" s="21"/>
      <c r="N24" s="21"/>
      <c r="O24" s="21"/>
      <c r="P24" s="21"/>
      <c r="Q24" s="21"/>
      <c r="R24" s="21"/>
      <c r="S24" s="20"/>
      <c r="T24" s="20"/>
      <c r="U24" s="20"/>
      <c r="V24" s="20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0"/>
      <c r="AJ24" s="21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5">
        <f t="shared" si="0"/>
        <v>0</v>
      </c>
      <c r="BE24" s="17">
        <f t="shared" si="1"/>
        <v>0</v>
      </c>
      <c r="BF24" s="17">
        <f t="shared" si="2"/>
        <v>0</v>
      </c>
    </row>
    <row r="25" spans="1:59" ht="20.25" thickTop="1" thickBot="1" x14ac:dyDescent="0.35">
      <c r="A25" s="3">
        <v>22</v>
      </c>
      <c r="B25" s="30" t="str">
        <f>زيارة!B25</f>
        <v>منطقة القصر</v>
      </c>
      <c r="C25" s="4" t="str">
        <f>زيارة!C25</f>
        <v>الأربعاء</v>
      </c>
      <c r="D25" s="24">
        <f>زيارة!D25</f>
        <v>44118</v>
      </c>
      <c r="E25" s="22"/>
      <c r="F25" s="23"/>
      <c r="G25" s="20"/>
      <c r="H25" s="20"/>
      <c r="I25" s="20"/>
      <c r="J25" s="20"/>
      <c r="K25" s="20"/>
      <c r="L25" s="21"/>
      <c r="M25" s="21"/>
      <c r="N25" s="21"/>
      <c r="O25" s="21"/>
      <c r="P25" s="21"/>
      <c r="Q25" s="21"/>
      <c r="R25" s="21"/>
      <c r="S25" s="20"/>
      <c r="T25" s="20"/>
      <c r="U25" s="20"/>
      <c r="V25" s="20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0"/>
      <c r="AJ25" s="21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5">
        <f t="shared" si="0"/>
        <v>0</v>
      </c>
      <c r="BE25" s="17">
        <f t="shared" si="1"/>
        <v>0</v>
      </c>
      <c r="BF25" s="17">
        <f t="shared" si="2"/>
        <v>0</v>
      </c>
    </row>
    <row r="26" spans="1:59" ht="20.25" thickTop="1" thickBot="1" x14ac:dyDescent="0.35">
      <c r="A26" s="3">
        <v>23</v>
      </c>
      <c r="B26" s="30" t="str">
        <f>زيارة!B26</f>
        <v>لواء بصيرا</v>
      </c>
      <c r="C26" s="4" t="str">
        <f>زيارة!C26</f>
        <v>الخميس</v>
      </c>
      <c r="D26" s="24">
        <f>زيارة!D26</f>
        <v>44119</v>
      </c>
      <c r="E26" s="22"/>
      <c r="F26" s="23"/>
      <c r="G26" s="20"/>
      <c r="H26" s="20"/>
      <c r="I26" s="20"/>
      <c r="J26" s="20"/>
      <c r="K26" s="20"/>
      <c r="L26" s="21"/>
      <c r="M26" s="21"/>
      <c r="N26" s="21"/>
      <c r="O26" s="21"/>
      <c r="P26" s="21"/>
      <c r="Q26" s="21"/>
      <c r="R26" s="21"/>
      <c r="S26" s="20"/>
      <c r="T26" s="20"/>
      <c r="U26" s="20"/>
      <c r="V26" s="20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0"/>
      <c r="AJ26" s="21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5">
        <f t="shared" si="0"/>
        <v>0</v>
      </c>
      <c r="BE26" s="17">
        <f t="shared" si="1"/>
        <v>0</v>
      </c>
      <c r="BF26" s="17">
        <f t="shared" si="2"/>
        <v>0</v>
      </c>
    </row>
    <row r="27" spans="1:59" ht="20.25" thickTop="1" thickBot="1" x14ac:dyDescent="0.35">
      <c r="A27" s="3">
        <v>24</v>
      </c>
      <c r="B27" s="30" t="str">
        <f>زيارة!B27</f>
        <v>منطقة الطفيلة</v>
      </c>
      <c r="C27" s="4" t="str">
        <f>زيارة!C27</f>
        <v>الاثنين</v>
      </c>
      <c r="D27" s="24">
        <f>زيارة!D27</f>
        <v>44130</v>
      </c>
      <c r="E27" s="22"/>
      <c r="F27" s="23"/>
      <c r="G27" s="20"/>
      <c r="H27" s="20"/>
      <c r="I27" s="20"/>
      <c r="J27" s="20"/>
      <c r="K27" s="20"/>
      <c r="L27" s="21"/>
      <c r="M27" s="21"/>
      <c r="N27" s="21"/>
      <c r="O27" s="21"/>
      <c r="P27" s="21"/>
      <c r="Q27" s="21"/>
      <c r="R27" s="21"/>
      <c r="S27" s="20"/>
      <c r="T27" s="20"/>
      <c r="U27" s="20"/>
      <c r="V27" s="20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0"/>
      <c r="AJ27" s="21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5">
        <f t="shared" si="0"/>
        <v>0</v>
      </c>
      <c r="BE27" s="17">
        <f t="shared" si="1"/>
        <v>0</v>
      </c>
      <c r="BF27" s="17">
        <f t="shared" si="2"/>
        <v>0</v>
      </c>
    </row>
    <row r="28" spans="1:59" ht="20.25" thickTop="1" thickBot="1" x14ac:dyDescent="0.35">
      <c r="A28" s="3">
        <v>25</v>
      </c>
      <c r="B28" s="30" t="str">
        <f>زيارة!B28</f>
        <v>لواء القويسمة</v>
      </c>
      <c r="C28" s="4" t="str">
        <f>زيارة!C28</f>
        <v>الاثنين</v>
      </c>
      <c r="D28" s="24">
        <f>زيارة!D28</f>
        <v>44130</v>
      </c>
      <c r="E28" s="22"/>
      <c r="F28" s="23"/>
      <c r="G28" s="20"/>
      <c r="H28" s="20"/>
      <c r="I28" s="20"/>
      <c r="J28" s="20"/>
      <c r="K28" s="20"/>
      <c r="L28" s="21"/>
      <c r="M28" s="21"/>
      <c r="N28" s="21"/>
      <c r="O28" s="21"/>
      <c r="P28" s="21"/>
      <c r="Q28" s="21"/>
      <c r="R28" s="21"/>
      <c r="S28" s="20"/>
      <c r="T28" s="20"/>
      <c r="U28" s="20"/>
      <c r="V28" s="20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0"/>
      <c r="AJ28" s="21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5">
        <f t="shared" si="0"/>
        <v>0</v>
      </c>
      <c r="BE28" s="17">
        <f t="shared" si="1"/>
        <v>0</v>
      </c>
      <c r="BF28" s="17">
        <f t="shared" si="2"/>
        <v>0</v>
      </c>
    </row>
    <row r="29" spans="1:59" ht="20.25" thickTop="1" thickBot="1" x14ac:dyDescent="0.35">
      <c r="A29" s="3">
        <v>26</v>
      </c>
      <c r="B29" s="30" t="str">
        <f>زيارة!B29</f>
        <v>لواء عين الباشا</v>
      </c>
      <c r="C29" s="4" t="str">
        <f>زيارة!C29</f>
        <v>الثلاثاء</v>
      </c>
      <c r="D29" s="24">
        <f>زيارة!D29</f>
        <v>44131</v>
      </c>
      <c r="E29" s="22"/>
      <c r="F29" s="23"/>
      <c r="G29" s="20"/>
      <c r="H29" s="20"/>
      <c r="I29" s="20"/>
      <c r="J29" s="20"/>
      <c r="K29" s="20"/>
      <c r="L29" s="21"/>
      <c r="M29" s="21"/>
      <c r="N29" s="21"/>
      <c r="O29" s="21"/>
      <c r="P29" s="21"/>
      <c r="Q29" s="21"/>
      <c r="R29" s="21"/>
      <c r="S29" s="20"/>
      <c r="T29" s="20"/>
      <c r="U29" s="20"/>
      <c r="V29" s="20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0"/>
      <c r="AJ29" s="21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5">
        <f t="shared" si="0"/>
        <v>0</v>
      </c>
      <c r="BE29" s="17">
        <f t="shared" si="1"/>
        <v>0</v>
      </c>
      <c r="BF29" s="17">
        <f t="shared" si="2"/>
        <v>0</v>
      </c>
    </row>
    <row r="30" spans="1:59" ht="20.25" thickTop="1" thickBot="1" x14ac:dyDescent="0.35">
      <c r="A30" s="3">
        <v>27</v>
      </c>
      <c r="B30" s="30" t="str">
        <f>زيارة!B30</f>
        <v>الزرقاء الثانية</v>
      </c>
      <c r="C30" s="4" t="str">
        <f>زيارة!C30</f>
        <v>الثلاثاء</v>
      </c>
      <c r="D30" s="24">
        <f>زيارة!D30</f>
        <v>44131</v>
      </c>
      <c r="E30" s="22"/>
      <c r="F30" s="23"/>
      <c r="G30" s="20"/>
      <c r="H30" s="20"/>
      <c r="I30" s="20"/>
      <c r="J30" s="20"/>
      <c r="K30" s="20"/>
      <c r="L30" s="21"/>
      <c r="M30" s="21"/>
      <c r="N30" s="21"/>
      <c r="O30" s="21"/>
      <c r="P30" s="21"/>
      <c r="Q30" s="21"/>
      <c r="R30" s="21"/>
      <c r="S30" s="20"/>
      <c r="T30" s="20"/>
      <c r="U30" s="20"/>
      <c r="V30" s="20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0"/>
      <c r="AJ30" s="21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5">
        <f t="shared" si="0"/>
        <v>0</v>
      </c>
      <c r="BE30" s="17">
        <f t="shared" si="1"/>
        <v>0</v>
      </c>
      <c r="BF30" s="17">
        <f t="shared" si="2"/>
        <v>0</v>
      </c>
    </row>
    <row r="31" spans="1:59" ht="20.25" thickTop="1" thickBot="1" x14ac:dyDescent="0.35">
      <c r="A31" s="3">
        <v>28</v>
      </c>
      <c r="B31" s="30" t="str">
        <f>زيارة!B31</f>
        <v>لواء ماركا</v>
      </c>
      <c r="C31" s="4"/>
      <c r="D31" s="24"/>
      <c r="E31" s="22"/>
      <c r="F31" s="23"/>
      <c r="G31" s="51">
        <v>3</v>
      </c>
      <c r="H31" s="52">
        <v>3</v>
      </c>
      <c r="I31" s="52">
        <v>3</v>
      </c>
      <c r="J31" s="52">
        <v>3</v>
      </c>
      <c r="K31" s="52">
        <v>3</v>
      </c>
      <c r="L31" s="53">
        <v>3</v>
      </c>
      <c r="M31" s="51">
        <v>3</v>
      </c>
      <c r="N31" s="52">
        <v>3</v>
      </c>
      <c r="O31" s="52">
        <v>3</v>
      </c>
      <c r="P31" s="52">
        <v>3</v>
      </c>
      <c r="Q31" s="52">
        <v>3</v>
      </c>
      <c r="R31" s="52">
        <v>3</v>
      </c>
      <c r="S31" s="54">
        <v>2</v>
      </c>
      <c r="T31" s="55">
        <v>3</v>
      </c>
      <c r="U31" s="52">
        <v>3</v>
      </c>
      <c r="V31" s="52">
        <v>3</v>
      </c>
      <c r="W31" s="52">
        <v>3</v>
      </c>
      <c r="X31" s="52">
        <v>3</v>
      </c>
      <c r="Y31" s="52">
        <v>3</v>
      </c>
      <c r="Z31" s="52">
        <v>3</v>
      </c>
      <c r="AA31" s="52">
        <v>3</v>
      </c>
      <c r="AB31" s="52">
        <v>3</v>
      </c>
      <c r="AC31" s="52">
        <v>3</v>
      </c>
      <c r="AD31" s="53">
        <v>3</v>
      </c>
      <c r="AE31" s="51">
        <v>3</v>
      </c>
      <c r="AF31" s="52">
        <v>3</v>
      </c>
      <c r="AG31" s="52">
        <v>3</v>
      </c>
      <c r="AH31" s="52">
        <v>3</v>
      </c>
      <c r="AI31" s="56">
        <v>1</v>
      </c>
      <c r="AJ31" s="52">
        <v>3</v>
      </c>
      <c r="AK31" s="57">
        <v>2</v>
      </c>
      <c r="AL31" s="56">
        <v>1</v>
      </c>
      <c r="AM31" s="52">
        <v>3</v>
      </c>
      <c r="AN31" s="52">
        <v>3</v>
      </c>
      <c r="AO31" s="57">
        <v>2</v>
      </c>
      <c r="AP31" s="52">
        <v>3</v>
      </c>
      <c r="AQ31" s="52">
        <v>3</v>
      </c>
      <c r="AR31" s="52">
        <v>3</v>
      </c>
      <c r="AS31" s="52">
        <v>3</v>
      </c>
      <c r="AT31" s="52">
        <v>3</v>
      </c>
      <c r="AU31" s="52">
        <v>3</v>
      </c>
      <c r="AV31" s="52">
        <v>3</v>
      </c>
      <c r="AW31" s="53">
        <v>3</v>
      </c>
      <c r="AX31" s="51">
        <v>3</v>
      </c>
      <c r="AY31" s="58">
        <v>1</v>
      </c>
      <c r="AZ31" s="55">
        <v>3</v>
      </c>
      <c r="BA31" s="52">
        <v>3</v>
      </c>
      <c r="BB31" s="57">
        <v>2</v>
      </c>
      <c r="BC31" s="59">
        <v>3</v>
      </c>
      <c r="BD31" s="5">
        <f>SUM(G31:BC31)</f>
        <v>137</v>
      </c>
      <c r="BE31" s="17">
        <f t="shared" si="1"/>
        <v>2.795918367346939</v>
      </c>
      <c r="BF31" s="17">
        <f t="shared" si="2"/>
        <v>3.7278911564625852</v>
      </c>
    </row>
    <row r="32" spans="1:59" ht="20.25" thickTop="1" thickBot="1" x14ac:dyDescent="0.35">
      <c r="A32" s="3">
        <v>29</v>
      </c>
      <c r="B32" s="30" t="str">
        <f>زيارة!B32</f>
        <v>الشونة الجنوبية</v>
      </c>
      <c r="C32" s="4"/>
      <c r="D32" s="24"/>
      <c r="E32" s="22"/>
      <c r="F32" s="23"/>
      <c r="G32" s="32">
        <v>3</v>
      </c>
      <c r="H32" s="34">
        <v>3</v>
      </c>
      <c r="I32" s="34">
        <v>3</v>
      </c>
      <c r="J32" s="34">
        <v>3</v>
      </c>
      <c r="K32" s="34">
        <v>3</v>
      </c>
      <c r="L32" s="41">
        <v>3</v>
      </c>
      <c r="M32" s="32">
        <v>3</v>
      </c>
      <c r="N32" s="34">
        <v>3</v>
      </c>
      <c r="O32" s="34">
        <v>3</v>
      </c>
      <c r="P32" s="34">
        <v>3</v>
      </c>
      <c r="Q32" s="34">
        <v>3</v>
      </c>
      <c r="R32" s="34">
        <v>3</v>
      </c>
      <c r="S32" s="41">
        <v>3</v>
      </c>
      <c r="T32" s="43">
        <v>3</v>
      </c>
      <c r="U32" s="35">
        <v>1</v>
      </c>
      <c r="V32" s="34">
        <v>3</v>
      </c>
      <c r="W32" s="34">
        <v>3</v>
      </c>
      <c r="X32" s="34">
        <v>3</v>
      </c>
      <c r="Y32" s="34">
        <v>3</v>
      </c>
      <c r="Z32" s="34">
        <v>3</v>
      </c>
      <c r="AA32" s="40">
        <v>2</v>
      </c>
      <c r="AB32" s="40">
        <v>2</v>
      </c>
      <c r="AC32" s="35">
        <v>1</v>
      </c>
      <c r="AD32" s="39">
        <v>1</v>
      </c>
      <c r="AE32" s="38">
        <v>2</v>
      </c>
      <c r="AF32" s="34">
        <v>3</v>
      </c>
      <c r="AG32" s="34">
        <v>3</v>
      </c>
      <c r="AH32" s="34">
        <v>3</v>
      </c>
      <c r="AI32" s="40">
        <v>2</v>
      </c>
      <c r="AJ32" s="34">
        <v>3</v>
      </c>
      <c r="AK32" s="33">
        <v>1</v>
      </c>
      <c r="AL32" s="34">
        <v>3</v>
      </c>
      <c r="AM32" s="34">
        <v>3</v>
      </c>
      <c r="AN32" s="35">
        <v>1</v>
      </c>
      <c r="AO32" s="34">
        <v>3</v>
      </c>
      <c r="AP32" s="35">
        <v>1</v>
      </c>
      <c r="AQ32" s="34">
        <v>3</v>
      </c>
      <c r="AR32" s="35">
        <v>1</v>
      </c>
      <c r="AS32" s="40">
        <v>2</v>
      </c>
      <c r="AT32" s="34">
        <v>3</v>
      </c>
      <c r="AU32" s="40">
        <v>2</v>
      </c>
      <c r="AV32" s="34">
        <v>3</v>
      </c>
      <c r="AW32" s="41">
        <v>3</v>
      </c>
      <c r="AX32" s="44">
        <v>1</v>
      </c>
      <c r="AY32" s="39">
        <v>1</v>
      </c>
      <c r="AZ32" s="43">
        <v>3</v>
      </c>
      <c r="BA32" s="34">
        <v>3</v>
      </c>
      <c r="BB32" s="34">
        <v>3</v>
      </c>
      <c r="BC32" s="50">
        <v>1</v>
      </c>
      <c r="BD32" s="5">
        <f t="shared" ref="BD32:BD43" si="3">SUM(G32:BC32)</f>
        <v>121</v>
      </c>
      <c r="BE32" s="17">
        <f t="shared" si="1"/>
        <v>2.4693877551020407</v>
      </c>
      <c r="BF32" s="17">
        <f t="shared" si="2"/>
        <v>3.2925170068027207</v>
      </c>
      <c r="BG32" s="19"/>
    </row>
    <row r="33" spans="1:58" ht="20.25" thickTop="1" thickBot="1" x14ac:dyDescent="0.35">
      <c r="A33" s="3">
        <v>30</v>
      </c>
      <c r="B33" s="30" t="str">
        <f>زيارة!B33</f>
        <v>البادية الشمالية الغربية</v>
      </c>
      <c r="C33" s="4"/>
      <c r="D33" s="24"/>
      <c r="E33" s="22"/>
      <c r="F33" s="23"/>
      <c r="G33" s="32">
        <v>3</v>
      </c>
      <c r="H33" s="40">
        <v>2</v>
      </c>
      <c r="I33" s="34">
        <v>3</v>
      </c>
      <c r="J33" s="34">
        <v>3</v>
      </c>
      <c r="K33" s="34">
        <v>3</v>
      </c>
      <c r="L33" s="41">
        <v>3</v>
      </c>
      <c r="M33" s="32">
        <v>3</v>
      </c>
      <c r="N33" s="40">
        <v>2</v>
      </c>
      <c r="O33" s="34">
        <v>3</v>
      </c>
      <c r="P33" s="34">
        <v>3</v>
      </c>
      <c r="Q33" s="34">
        <v>3</v>
      </c>
      <c r="R33" s="34">
        <v>3</v>
      </c>
      <c r="S33" s="41">
        <v>3</v>
      </c>
      <c r="T33" s="49">
        <v>2</v>
      </c>
      <c r="U33" s="40">
        <v>2</v>
      </c>
      <c r="V33" s="40">
        <v>2</v>
      </c>
      <c r="W33" s="34">
        <v>3</v>
      </c>
      <c r="X33" s="40">
        <v>2</v>
      </c>
      <c r="Y33" s="34">
        <v>3</v>
      </c>
      <c r="Z33" s="34">
        <v>3</v>
      </c>
      <c r="AA33" s="34">
        <v>3</v>
      </c>
      <c r="AB33" s="40">
        <v>2</v>
      </c>
      <c r="AC33" s="35">
        <v>1</v>
      </c>
      <c r="AD33" s="41">
        <v>3</v>
      </c>
      <c r="AE33" s="32">
        <v>3</v>
      </c>
      <c r="AF33" s="34">
        <v>3</v>
      </c>
      <c r="AG33" s="34">
        <v>3</v>
      </c>
      <c r="AH33" s="40">
        <v>2</v>
      </c>
      <c r="AI33" s="40">
        <v>2</v>
      </c>
      <c r="AJ33" s="34">
        <v>3</v>
      </c>
      <c r="AK33" s="34">
        <v>3</v>
      </c>
      <c r="AL33" s="40">
        <v>2</v>
      </c>
      <c r="AM33" s="34">
        <v>3</v>
      </c>
      <c r="AN33" s="34">
        <v>3</v>
      </c>
      <c r="AO33" s="34">
        <v>3</v>
      </c>
      <c r="AP33" s="35">
        <v>1</v>
      </c>
      <c r="AQ33" s="34">
        <v>3</v>
      </c>
      <c r="AR33" s="34">
        <v>3</v>
      </c>
      <c r="AS33" s="34">
        <v>3</v>
      </c>
      <c r="AT33" s="34">
        <v>3</v>
      </c>
      <c r="AU33" s="34">
        <v>3</v>
      </c>
      <c r="AV33" s="34">
        <v>3</v>
      </c>
      <c r="AW33" s="41">
        <v>3</v>
      </c>
      <c r="AX33" s="32">
        <v>3</v>
      </c>
      <c r="AY33" s="41">
        <v>3</v>
      </c>
      <c r="AZ33" s="43">
        <v>3</v>
      </c>
      <c r="BA33" s="34">
        <v>3</v>
      </c>
      <c r="BB33" s="34">
        <v>3</v>
      </c>
      <c r="BC33" s="42">
        <v>3</v>
      </c>
      <c r="BD33" s="5">
        <f t="shared" si="3"/>
        <v>133</v>
      </c>
      <c r="BE33" s="17">
        <f t="shared" si="1"/>
        <v>2.7142857142857144</v>
      </c>
      <c r="BF33" s="17">
        <f t="shared" si="2"/>
        <v>3.6190476190476191</v>
      </c>
    </row>
    <row r="34" spans="1:58" ht="20.25" thickTop="1" thickBot="1" x14ac:dyDescent="0.35">
      <c r="A34" s="3">
        <v>31</v>
      </c>
      <c r="B34" s="30" t="str">
        <f>زيارة!B34</f>
        <v>لواء الجامعة</v>
      </c>
      <c r="C34" s="4"/>
      <c r="D34" s="24"/>
      <c r="E34" s="22"/>
      <c r="F34" s="23"/>
      <c r="G34" s="38">
        <v>2</v>
      </c>
      <c r="H34" s="40">
        <v>2</v>
      </c>
      <c r="I34" s="34">
        <v>3</v>
      </c>
      <c r="J34" s="34">
        <v>3</v>
      </c>
      <c r="K34" s="34">
        <v>3</v>
      </c>
      <c r="L34" s="38">
        <v>2</v>
      </c>
      <c r="M34" s="44">
        <v>1</v>
      </c>
      <c r="N34" s="34">
        <v>3</v>
      </c>
      <c r="O34" s="33">
        <v>1</v>
      </c>
      <c r="P34" s="34">
        <v>3</v>
      </c>
      <c r="Q34" s="34">
        <v>3</v>
      </c>
      <c r="R34" s="34">
        <v>3</v>
      </c>
      <c r="S34" s="41">
        <v>3</v>
      </c>
      <c r="T34" s="49">
        <v>2</v>
      </c>
      <c r="U34" s="40">
        <v>2</v>
      </c>
      <c r="V34" s="40">
        <v>2</v>
      </c>
      <c r="W34" s="40">
        <v>2</v>
      </c>
      <c r="X34" s="40">
        <v>2</v>
      </c>
      <c r="Y34" s="40">
        <v>2</v>
      </c>
      <c r="Z34" s="34">
        <v>3</v>
      </c>
      <c r="AA34" s="34">
        <v>3</v>
      </c>
      <c r="AB34" s="40">
        <v>2</v>
      </c>
      <c r="AC34" s="35">
        <v>1</v>
      </c>
      <c r="AD34" s="41">
        <v>3</v>
      </c>
      <c r="AE34" s="38">
        <v>2</v>
      </c>
      <c r="AF34" s="40">
        <v>2</v>
      </c>
      <c r="AG34" s="34">
        <v>3</v>
      </c>
      <c r="AH34" s="35">
        <v>1</v>
      </c>
      <c r="AI34" s="40">
        <v>2</v>
      </c>
      <c r="AJ34" s="40">
        <v>2</v>
      </c>
      <c r="AK34" s="35">
        <v>1</v>
      </c>
      <c r="AL34" s="35">
        <v>1</v>
      </c>
      <c r="AM34" s="35">
        <v>1</v>
      </c>
      <c r="AN34" s="35">
        <v>1</v>
      </c>
      <c r="AO34" s="34">
        <v>3</v>
      </c>
      <c r="AP34" s="35">
        <v>1</v>
      </c>
      <c r="AQ34" s="34">
        <v>3</v>
      </c>
      <c r="AR34" s="34">
        <v>3</v>
      </c>
      <c r="AS34" s="34">
        <v>3</v>
      </c>
      <c r="AT34" s="34">
        <v>3</v>
      </c>
      <c r="AU34" s="34">
        <v>3</v>
      </c>
      <c r="AV34" s="34">
        <v>3</v>
      </c>
      <c r="AW34" s="41">
        <v>3</v>
      </c>
      <c r="AX34" s="32">
        <v>3</v>
      </c>
      <c r="AY34" s="41">
        <v>3</v>
      </c>
      <c r="AZ34" s="43">
        <v>3</v>
      </c>
      <c r="BA34" s="34">
        <v>3</v>
      </c>
      <c r="BB34" s="35">
        <v>1</v>
      </c>
      <c r="BC34" s="50">
        <v>1</v>
      </c>
      <c r="BD34" s="5">
        <f t="shared" si="3"/>
        <v>111</v>
      </c>
      <c r="BE34" s="17">
        <f t="shared" si="1"/>
        <v>2.2653061224489797</v>
      </c>
      <c r="BF34" s="17">
        <f t="shared" si="2"/>
        <v>3.0204081632653064</v>
      </c>
    </row>
    <row r="35" spans="1:58" ht="20.25" thickTop="1" thickBot="1" x14ac:dyDescent="0.35">
      <c r="A35" s="3">
        <v>32</v>
      </c>
      <c r="B35" s="30" t="str">
        <f>زيارة!B35</f>
        <v>الزرقاء الأولى</v>
      </c>
      <c r="C35" s="4"/>
      <c r="D35" s="24"/>
      <c r="E35" s="22"/>
      <c r="F35" s="23"/>
      <c r="G35" s="34">
        <v>3</v>
      </c>
      <c r="H35" s="40">
        <v>2</v>
      </c>
      <c r="I35" s="34">
        <v>3</v>
      </c>
      <c r="J35" s="34">
        <v>3</v>
      </c>
      <c r="K35" s="34">
        <v>3</v>
      </c>
      <c r="L35" s="48">
        <v>2</v>
      </c>
      <c r="M35" s="32">
        <v>3</v>
      </c>
      <c r="N35" s="34">
        <v>3</v>
      </c>
      <c r="O35" s="35">
        <v>1</v>
      </c>
      <c r="P35" s="34">
        <v>3</v>
      </c>
      <c r="Q35" s="34">
        <v>3</v>
      </c>
      <c r="R35" s="34">
        <v>3</v>
      </c>
      <c r="S35" s="41">
        <v>3</v>
      </c>
      <c r="T35" s="43">
        <v>3</v>
      </c>
      <c r="U35" s="40">
        <v>2</v>
      </c>
      <c r="V35" s="34">
        <v>3</v>
      </c>
      <c r="W35" s="34">
        <v>3</v>
      </c>
      <c r="X35" s="34">
        <v>3</v>
      </c>
      <c r="Y35" s="40">
        <v>2</v>
      </c>
      <c r="Z35" s="34">
        <v>3</v>
      </c>
      <c r="AA35" s="34">
        <v>3</v>
      </c>
      <c r="AB35" s="34">
        <v>3</v>
      </c>
      <c r="AC35" s="34">
        <v>3</v>
      </c>
      <c r="AD35" s="41">
        <v>3</v>
      </c>
      <c r="AE35" s="32">
        <v>3</v>
      </c>
      <c r="AF35" s="34">
        <v>3</v>
      </c>
      <c r="AG35" s="34">
        <v>3</v>
      </c>
      <c r="AH35" s="40">
        <v>2</v>
      </c>
      <c r="AI35" s="40">
        <v>2</v>
      </c>
      <c r="AJ35" s="40">
        <v>2</v>
      </c>
      <c r="AK35" s="35">
        <v>1</v>
      </c>
      <c r="AL35" s="35">
        <v>1</v>
      </c>
      <c r="AM35" s="35">
        <v>1</v>
      </c>
      <c r="AN35" s="35">
        <v>1</v>
      </c>
      <c r="AO35" s="34">
        <v>3</v>
      </c>
      <c r="AP35" s="35">
        <v>1</v>
      </c>
      <c r="AQ35" s="34">
        <v>3</v>
      </c>
      <c r="AR35" s="34">
        <v>3</v>
      </c>
      <c r="AS35" s="34">
        <v>3</v>
      </c>
      <c r="AT35" s="34">
        <v>3</v>
      </c>
      <c r="AU35" s="34">
        <v>3</v>
      </c>
      <c r="AV35" s="34">
        <v>3</v>
      </c>
      <c r="AW35" s="41">
        <v>3</v>
      </c>
      <c r="AX35" s="32">
        <v>3</v>
      </c>
      <c r="AY35" s="41">
        <v>3</v>
      </c>
      <c r="AZ35" s="43">
        <v>3</v>
      </c>
      <c r="BA35" s="34">
        <v>3</v>
      </c>
      <c r="BB35" s="34">
        <v>3</v>
      </c>
      <c r="BC35" s="42">
        <v>3</v>
      </c>
      <c r="BD35" s="5">
        <f t="shared" si="3"/>
        <v>128</v>
      </c>
      <c r="BE35" s="17">
        <f t="shared" si="1"/>
        <v>2.6122448979591835</v>
      </c>
      <c r="BF35" s="17">
        <f t="shared" si="2"/>
        <v>3.4829931972789114</v>
      </c>
    </row>
    <row r="36" spans="1:58" ht="20.25" thickTop="1" thickBot="1" x14ac:dyDescent="0.35">
      <c r="A36" s="3">
        <v>33</v>
      </c>
      <c r="B36" s="30" t="str">
        <f>زيارة!B36</f>
        <v>لواء الرصيفة</v>
      </c>
      <c r="C36" s="4"/>
      <c r="D36" s="24"/>
      <c r="E36" s="22"/>
      <c r="F36" s="23"/>
      <c r="G36" s="38">
        <v>2</v>
      </c>
      <c r="H36" s="35">
        <v>1</v>
      </c>
      <c r="I36" s="34">
        <v>3</v>
      </c>
      <c r="J36" s="34">
        <v>3</v>
      </c>
      <c r="K36" s="34">
        <v>3</v>
      </c>
      <c r="L36" s="39">
        <v>1</v>
      </c>
      <c r="M36" s="32">
        <v>3</v>
      </c>
      <c r="N36" s="34">
        <v>3</v>
      </c>
      <c r="O36" s="35">
        <v>1</v>
      </c>
      <c r="P36" s="34">
        <v>3</v>
      </c>
      <c r="Q36" s="34">
        <v>3</v>
      </c>
      <c r="R36" s="34">
        <v>3</v>
      </c>
      <c r="S36" s="39">
        <v>1</v>
      </c>
      <c r="T36" s="49">
        <v>2</v>
      </c>
      <c r="U36" s="40">
        <v>3</v>
      </c>
      <c r="V36" s="40">
        <v>3</v>
      </c>
      <c r="W36" s="40">
        <v>2</v>
      </c>
      <c r="X36" s="34">
        <v>3</v>
      </c>
      <c r="Y36" s="35">
        <v>1</v>
      </c>
      <c r="Z36" s="34">
        <v>3</v>
      </c>
      <c r="AA36" s="34">
        <v>3</v>
      </c>
      <c r="AB36" s="34">
        <v>3</v>
      </c>
      <c r="AC36" s="34">
        <v>3</v>
      </c>
      <c r="AD36" s="41">
        <v>3</v>
      </c>
      <c r="AE36" s="32">
        <v>3</v>
      </c>
      <c r="AF36" s="34">
        <v>3</v>
      </c>
      <c r="AG36" s="34">
        <v>3</v>
      </c>
      <c r="AH36" s="34">
        <v>3</v>
      </c>
      <c r="AI36" s="34">
        <v>3</v>
      </c>
      <c r="AJ36" s="35">
        <v>1</v>
      </c>
      <c r="AK36" s="34">
        <v>3</v>
      </c>
      <c r="AL36" s="34">
        <v>3</v>
      </c>
      <c r="AM36" s="34">
        <v>3</v>
      </c>
      <c r="AN36" s="34">
        <v>3</v>
      </c>
      <c r="AO36" s="34">
        <v>3</v>
      </c>
      <c r="AP36" s="34">
        <v>3</v>
      </c>
      <c r="AQ36" s="34">
        <v>3</v>
      </c>
      <c r="AR36" s="34">
        <v>3</v>
      </c>
      <c r="AS36" s="34">
        <v>3</v>
      </c>
      <c r="AT36" s="34">
        <v>3</v>
      </c>
      <c r="AU36" s="34">
        <v>3</v>
      </c>
      <c r="AV36" s="34">
        <v>3</v>
      </c>
      <c r="AW36" s="41">
        <v>3</v>
      </c>
      <c r="AX36" s="32">
        <v>3</v>
      </c>
      <c r="AY36" s="39">
        <v>1</v>
      </c>
      <c r="AZ36" s="43">
        <v>3</v>
      </c>
      <c r="BA36" s="34">
        <v>3</v>
      </c>
      <c r="BB36" s="34">
        <v>3</v>
      </c>
      <c r="BC36" s="42">
        <v>3</v>
      </c>
      <c r="BD36" s="5">
        <f t="shared" si="3"/>
        <v>130</v>
      </c>
      <c r="BE36" s="17">
        <f t="shared" si="1"/>
        <v>2.6530612244897958</v>
      </c>
      <c r="BF36" s="17">
        <f t="shared" si="2"/>
        <v>3.5374149659863945</v>
      </c>
    </row>
    <row r="37" spans="1:58" ht="20.25" thickTop="1" thickBot="1" x14ac:dyDescent="0.35">
      <c r="A37" s="3">
        <v>34</v>
      </c>
      <c r="B37" s="30" t="str">
        <f>زيارة!B37</f>
        <v>البادية الجنوبية</v>
      </c>
      <c r="C37" s="4"/>
      <c r="D37" s="24"/>
      <c r="E37" s="22"/>
      <c r="F37" s="23"/>
      <c r="G37" s="38">
        <v>2</v>
      </c>
      <c r="H37" s="40">
        <v>2</v>
      </c>
      <c r="I37" s="40">
        <v>2</v>
      </c>
      <c r="J37" s="34">
        <v>3</v>
      </c>
      <c r="K37" s="34">
        <v>3</v>
      </c>
      <c r="L37" s="41">
        <v>3</v>
      </c>
      <c r="M37" s="32">
        <v>3</v>
      </c>
      <c r="N37" s="34">
        <v>3</v>
      </c>
      <c r="O37" s="34">
        <v>3</v>
      </c>
      <c r="P37" s="34">
        <v>3</v>
      </c>
      <c r="Q37" s="34">
        <v>3</v>
      </c>
      <c r="R37" s="34">
        <v>3</v>
      </c>
      <c r="S37" s="41">
        <v>3</v>
      </c>
      <c r="T37" s="49">
        <v>2</v>
      </c>
      <c r="U37" s="40">
        <v>2</v>
      </c>
      <c r="V37" s="34">
        <v>3</v>
      </c>
      <c r="W37" s="35">
        <v>1</v>
      </c>
      <c r="X37" s="35">
        <v>1</v>
      </c>
      <c r="Y37" s="35">
        <v>1</v>
      </c>
      <c r="Z37" s="34">
        <v>3</v>
      </c>
      <c r="AA37" s="34">
        <v>3</v>
      </c>
      <c r="AB37" s="35">
        <v>1</v>
      </c>
      <c r="AC37" s="35">
        <v>1</v>
      </c>
      <c r="AD37" s="39">
        <v>1</v>
      </c>
      <c r="AE37" s="44">
        <v>1</v>
      </c>
      <c r="AF37" s="35">
        <v>1</v>
      </c>
      <c r="AG37" s="35">
        <v>1</v>
      </c>
      <c r="AH37" s="34">
        <v>3</v>
      </c>
      <c r="AI37" s="34">
        <v>3</v>
      </c>
      <c r="AJ37" s="35">
        <v>1</v>
      </c>
      <c r="AK37" s="34">
        <v>3</v>
      </c>
      <c r="AL37" s="34">
        <v>3</v>
      </c>
      <c r="AM37" s="33">
        <v>1</v>
      </c>
      <c r="AN37" s="33">
        <v>1</v>
      </c>
      <c r="AO37" s="40">
        <v>2</v>
      </c>
      <c r="AP37" s="34">
        <v>3</v>
      </c>
      <c r="AQ37" s="34">
        <v>3</v>
      </c>
      <c r="AR37" s="33">
        <v>1</v>
      </c>
      <c r="AS37" s="40">
        <v>2</v>
      </c>
      <c r="AT37" s="34">
        <v>3</v>
      </c>
      <c r="AU37" s="34">
        <v>3</v>
      </c>
      <c r="AV37" s="34">
        <v>3</v>
      </c>
      <c r="AW37" s="41">
        <v>3</v>
      </c>
      <c r="AX37" s="32">
        <v>3</v>
      </c>
      <c r="AY37" s="39">
        <v>1</v>
      </c>
      <c r="AZ37" s="43">
        <v>3</v>
      </c>
      <c r="BA37" s="40">
        <v>2</v>
      </c>
      <c r="BB37" s="34">
        <v>3</v>
      </c>
      <c r="BC37" s="42">
        <v>3</v>
      </c>
      <c r="BD37" s="5">
        <f t="shared" si="3"/>
        <v>111</v>
      </c>
      <c r="BE37" s="17">
        <f t="shared" si="1"/>
        <v>2.2653061224489797</v>
      </c>
      <c r="BF37" s="17">
        <f t="shared" si="2"/>
        <v>3.0204081632653064</v>
      </c>
    </row>
    <row r="38" spans="1:58" ht="20.25" thickTop="1" thickBot="1" x14ac:dyDescent="0.35">
      <c r="A38" s="3">
        <v>35</v>
      </c>
      <c r="B38" s="30" t="str">
        <f>زيارة!B38</f>
        <v>منطقة معان</v>
      </c>
      <c r="C38" s="4"/>
      <c r="D38" s="24"/>
      <c r="E38" s="22"/>
      <c r="F38" s="23"/>
      <c r="G38" s="38">
        <v>2</v>
      </c>
      <c r="H38" s="40">
        <v>2</v>
      </c>
      <c r="I38" s="34">
        <v>3</v>
      </c>
      <c r="J38" s="34">
        <v>3</v>
      </c>
      <c r="K38" s="34">
        <v>3</v>
      </c>
      <c r="L38" s="41">
        <v>3</v>
      </c>
      <c r="M38" s="32">
        <v>3</v>
      </c>
      <c r="N38" s="34">
        <v>3</v>
      </c>
      <c r="O38" s="34">
        <v>3</v>
      </c>
      <c r="P38" s="34">
        <v>3</v>
      </c>
      <c r="Q38" s="34">
        <v>3</v>
      </c>
      <c r="R38" s="34">
        <v>3</v>
      </c>
      <c r="S38" s="41">
        <v>3</v>
      </c>
      <c r="T38" s="43">
        <v>3</v>
      </c>
      <c r="U38" s="40">
        <v>2</v>
      </c>
      <c r="V38" s="34">
        <v>3</v>
      </c>
      <c r="W38" s="35">
        <v>1</v>
      </c>
      <c r="X38" s="35">
        <v>1</v>
      </c>
      <c r="Y38" s="34">
        <v>3</v>
      </c>
      <c r="Z38" s="34">
        <v>3</v>
      </c>
      <c r="AA38" s="34">
        <v>3</v>
      </c>
      <c r="AB38" s="40">
        <v>2</v>
      </c>
      <c r="AC38" s="35">
        <v>1</v>
      </c>
      <c r="AD38" s="39">
        <v>1</v>
      </c>
      <c r="AE38" s="38">
        <v>2</v>
      </c>
      <c r="AF38" s="34">
        <v>3</v>
      </c>
      <c r="AG38" s="34">
        <v>3</v>
      </c>
      <c r="AH38" s="34">
        <v>3</v>
      </c>
      <c r="AI38" s="35">
        <v>1</v>
      </c>
      <c r="AJ38" s="34">
        <v>3</v>
      </c>
      <c r="AK38" s="34">
        <v>3</v>
      </c>
      <c r="AL38" s="34">
        <v>3</v>
      </c>
      <c r="AM38" s="34">
        <v>3</v>
      </c>
      <c r="AN38" s="40">
        <v>2</v>
      </c>
      <c r="AO38" s="35">
        <v>1</v>
      </c>
      <c r="AP38" s="35">
        <v>1</v>
      </c>
      <c r="AQ38" s="34">
        <v>3</v>
      </c>
      <c r="AR38" s="35">
        <v>1</v>
      </c>
      <c r="AS38" s="35">
        <v>1</v>
      </c>
      <c r="AT38" s="34">
        <v>3</v>
      </c>
      <c r="AU38" s="35">
        <v>1</v>
      </c>
      <c r="AV38" s="34">
        <v>3</v>
      </c>
      <c r="AW38" s="41">
        <v>3</v>
      </c>
      <c r="AX38" s="32">
        <v>3</v>
      </c>
      <c r="AY38" s="39">
        <v>1</v>
      </c>
      <c r="AZ38" s="43">
        <v>3</v>
      </c>
      <c r="BA38" s="35">
        <v>1</v>
      </c>
      <c r="BB38" s="35">
        <v>1</v>
      </c>
      <c r="BC38" s="42">
        <v>3</v>
      </c>
      <c r="BD38" s="5">
        <f t="shared" si="3"/>
        <v>115</v>
      </c>
      <c r="BE38" s="17">
        <f t="shared" si="1"/>
        <v>2.3469387755102042</v>
      </c>
      <c r="BF38" s="17">
        <f t="shared" si="2"/>
        <v>3.1292517006802725</v>
      </c>
    </row>
    <row r="39" spans="1:58" ht="20.25" thickTop="1" thickBot="1" x14ac:dyDescent="0.35">
      <c r="A39" s="3">
        <v>36</v>
      </c>
      <c r="B39" s="30" t="str">
        <f>زيارة!B39</f>
        <v>لواء الرمثا</v>
      </c>
      <c r="C39" s="4"/>
      <c r="D39" s="24"/>
      <c r="E39" s="22"/>
      <c r="F39" s="23"/>
      <c r="G39" s="32">
        <v>3</v>
      </c>
      <c r="H39" s="34">
        <v>3</v>
      </c>
      <c r="I39" s="34">
        <v>3</v>
      </c>
      <c r="J39" s="34">
        <v>3</v>
      </c>
      <c r="K39" s="34">
        <v>3</v>
      </c>
      <c r="L39" s="41">
        <v>3</v>
      </c>
      <c r="M39" s="32">
        <v>3</v>
      </c>
      <c r="N39" s="34">
        <v>3</v>
      </c>
      <c r="O39" s="34">
        <v>3</v>
      </c>
      <c r="P39" s="34">
        <v>3</v>
      </c>
      <c r="Q39" s="34">
        <v>3</v>
      </c>
      <c r="R39" s="34">
        <v>3</v>
      </c>
      <c r="S39" s="41">
        <v>3</v>
      </c>
      <c r="T39" s="43">
        <v>3</v>
      </c>
      <c r="U39" s="34">
        <v>3</v>
      </c>
      <c r="V39" s="34">
        <v>3</v>
      </c>
      <c r="W39" s="34">
        <v>3</v>
      </c>
      <c r="X39" s="34">
        <v>3</v>
      </c>
      <c r="Y39" s="35">
        <v>1</v>
      </c>
      <c r="Z39" s="34">
        <v>3</v>
      </c>
      <c r="AA39" s="34">
        <v>3</v>
      </c>
      <c r="AB39" s="34">
        <v>3</v>
      </c>
      <c r="AC39" s="33">
        <v>1</v>
      </c>
      <c r="AD39" s="48">
        <v>2</v>
      </c>
      <c r="AE39" s="32">
        <v>3</v>
      </c>
      <c r="AF39" s="34">
        <v>3</v>
      </c>
      <c r="AG39" s="34">
        <v>3</v>
      </c>
      <c r="AH39" s="34">
        <v>3</v>
      </c>
      <c r="AI39" s="34">
        <v>3</v>
      </c>
      <c r="AJ39" s="34">
        <v>3</v>
      </c>
      <c r="AK39" s="34">
        <v>3</v>
      </c>
      <c r="AL39" s="40">
        <v>2</v>
      </c>
      <c r="AM39" s="34">
        <v>3</v>
      </c>
      <c r="AN39" s="40">
        <v>2</v>
      </c>
      <c r="AO39" s="40">
        <v>2</v>
      </c>
      <c r="AP39" s="35">
        <v>1</v>
      </c>
      <c r="AQ39" s="34">
        <v>3</v>
      </c>
      <c r="AR39" s="34">
        <v>3</v>
      </c>
      <c r="AS39" s="34">
        <v>3</v>
      </c>
      <c r="AT39" s="34">
        <v>3</v>
      </c>
      <c r="AU39" s="34">
        <v>3</v>
      </c>
      <c r="AV39" s="34">
        <v>3</v>
      </c>
      <c r="AW39" s="41">
        <v>3</v>
      </c>
      <c r="AX39" s="38">
        <v>2</v>
      </c>
      <c r="AY39" s="39">
        <v>1</v>
      </c>
      <c r="AZ39" s="43">
        <v>3</v>
      </c>
      <c r="BA39" s="35">
        <v>1</v>
      </c>
      <c r="BB39" s="34">
        <v>3</v>
      </c>
      <c r="BC39" s="42">
        <v>3</v>
      </c>
      <c r="BD39" s="5">
        <f t="shared" si="3"/>
        <v>132</v>
      </c>
      <c r="BE39" s="17">
        <f t="shared" si="1"/>
        <v>2.693877551020408</v>
      </c>
      <c r="BF39" s="17">
        <f t="shared" si="2"/>
        <v>3.5918367346938775</v>
      </c>
    </row>
    <row r="40" spans="1:58" ht="20.25" thickTop="1" thickBot="1" x14ac:dyDescent="0.35">
      <c r="A40" s="3">
        <v>37</v>
      </c>
      <c r="B40" s="30" t="str">
        <f>زيارة!B40</f>
        <v>قصبة اربد</v>
      </c>
      <c r="C40" s="4"/>
      <c r="D40" s="24"/>
      <c r="E40" s="22"/>
      <c r="F40" s="23"/>
      <c r="G40" s="38">
        <v>2</v>
      </c>
      <c r="H40" s="34">
        <v>3</v>
      </c>
      <c r="I40" s="34">
        <v>3</v>
      </c>
      <c r="J40" s="34">
        <v>3</v>
      </c>
      <c r="K40" s="34">
        <v>3</v>
      </c>
      <c r="L40" s="48">
        <v>2</v>
      </c>
      <c r="M40" s="38">
        <v>2</v>
      </c>
      <c r="N40" s="34">
        <v>3</v>
      </c>
      <c r="O40" s="34">
        <v>3</v>
      </c>
      <c r="P40" s="34">
        <v>3</v>
      </c>
      <c r="Q40" s="40">
        <v>2</v>
      </c>
      <c r="R40" s="34">
        <v>3</v>
      </c>
      <c r="S40" s="41">
        <v>3</v>
      </c>
      <c r="T40" s="49">
        <v>2</v>
      </c>
      <c r="U40" s="34">
        <v>3</v>
      </c>
      <c r="V40" s="34">
        <v>3</v>
      </c>
      <c r="W40" s="34">
        <v>3</v>
      </c>
      <c r="X40" s="34">
        <v>3</v>
      </c>
      <c r="Y40" s="34">
        <v>3</v>
      </c>
      <c r="Z40" s="34">
        <v>3</v>
      </c>
      <c r="AA40" s="34">
        <v>3</v>
      </c>
      <c r="AB40" s="34">
        <v>3</v>
      </c>
      <c r="AC40" s="40">
        <v>2</v>
      </c>
      <c r="AD40" s="39">
        <v>1</v>
      </c>
      <c r="AE40" s="32">
        <v>3</v>
      </c>
      <c r="AF40" s="34">
        <v>3</v>
      </c>
      <c r="AG40" s="34">
        <v>3</v>
      </c>
      <c r="AH40" s="34">
        <v>3</v>
      </c>
      <c r="AI40" s="34">
        <v>3</v>
      </c>
      <c r="AJ40" s="34">
        <v>3</v>
      </c>
      <c r="AK40" s="34">
        <v>3</v>
      </c>
      <c r="AL40" s="40">
        <v>2</v>
      </c>
      <c r="AM40" s="34">
        <v>3</v>
      </c>
      <c r="AN40" s="34">
        <v>3</v>
      </c>
      <c r="AO40" s="34">
        <v>3</v>
      </c>
      <c r="AP40" s="40">
        <v>2</v>
      </c>
      <c r="AQ40" s="34">
        <v>3</v>
      </c>
      <c r="AR40" s="34">
        <v>3</v>
      </c>
      <c r="AS40" s="34">
        <v>3</v>
      </c>
      <c r="AT40" s="34">
        <v>3</v>
      </c>
      <c r="AU40" s="34">
        <v>3</v>
      </c>
      <c r="AV40" s="34">
        <v>3</v>
      </c>
      <c r="AW40" s="41">
        <v>3</v>
      </c>
      <c r="AX40" s="44">
        <v>1</v>
      </c>
      <c r="AY40" s="48">
        <v>2</v>
      </c>
      <c r="AZ40" s="43">
        <v>3</v>
      </c>
      <c r="BA40" s="34">
        <v>3</v>
      </c>
      <c r="BB40" s="34">
        <v>3</v>
      </c>
      <c r="BC40" s="42">
        <v>3</v>
      </c>
      <c r="BD40" s="5">
        <f t="shared" si="3"/>
        <v>134</v>
      </c>
      <c r="BE40" s="17">
        <f t="shared" si="1"/>
        <v>2.7346938775510203</v>
      </c>
      <c r="BF40" s="17">
        <f t="shared" si="2"/>
        <v>3.6462585034013606</v>
      </c>
    </row>
    <row r="41" spans="1:58" ht="20.25" thickTop="1" thickBot="1" x14ac:dyDescent="0.35">
      <c r="A41" s="3">
        <v>38</v>
      </c>
      <c r="B41" s="30" t="str">
        <f>زيارة!B41</f>
        <v>قصبة المفرق</v>
      </c>
      <c r="C41" s="4"/>
      <c r="D41" s="24"/>
      <c r="E41" s="22"/>
      <c r="F41" s="23"/>
      <c r="G41" s="32">
        <v>3</v>
      </c>
      <c r="H41" s="34">
        <v>3</v>
      </c>
      <c r="I41" s="34">
        <v>3</v>
      </c>
      <c r="J41" s="34">
        <v>3</v>
      </c>
      <c r="K41" s="34">
        <v>3</v>
      </c>
      <c r="L41" s="41">
        <v>3</v>
      </c>
      <c r="M41" s="32">
        <v>3</v>
      </c>
      <c r="N41" s="34">
        <v>3</v>
      </c>
      <c r="O41" s="34">
        <v>3</v>
      </c>
      <c r="P41" s="34">
        <v>3</v>
      </c>
      <c r="Q41" s="34">
        <v>3</v>
      </c>
      <c r="R41" s="34">
        <v>3</v>
      </c>
      <c r="S41" s="41">
        <v>3</v>
      </c>
      <c r="T41" s="43">
        <v>3</v>
      </c>
      <c r="U41" s="34">
        <v>3</v>
      </c>
      <c r="V41" s="34">
        <v>3</v>
      </c>
      <c r="W41" s="34">
        <v>3</v>
      </c>
      <c r="X41" s="34">
        <v>3</v>
      </c>
      <c r="Y41" s="34">
        <v>3</v>
      </c>
      <c r="Z41" s="34">
        <v>3</v>
      </c>
      <c r="AA41" s="34">
        <v>3</v>
      </c>
      <c r="AB41" s="34">
        <v>3</v>
      </c>
      <c r="AC41" s="34">
        <v>3</v>
      </c>
      <c r="AD41" s="41">
        <v>3</v>
      </c>
      <c r="AE41" s="32">
        <v>3</v>
      </c>
      <c r="AF41" s="34">
        <v>3</v>
      </c>
      <c r="AG41" s="34">
        <v>3</v>
      </c>
      <c r="AH41" s="34">
        <v>3</v>
      </c>
      <c r="AI41" s="34">
        <v>3</v>
      </c>
      <c r="AJ41" s="34">
        <v>3</v>
      </c>
      <c r="AK41" s="34">
        <v>3</v>
      </c>
      <c r="AL41" s="34">
        <v>3</v>
      </c>
      <c r="AM41" s="34">
        <v>3</v>
      </c>
      <c r="AN41" s="34">
        <v>3</v>
      </c>
      <c r="AO41" s="34">
        <v>3</v>
      </c>
      <c r="AP41" s="34">
        <v>3</v>
      </c>
      <c r="AQ41" s="34">
        <v>3</v>
      </c>
      <c r="AR41" s="34">
        <v>3</v>
      </c>
      <c r="AS41" s="34">
        <v>3</v>
      </c>
      <c r="AT41" s="34">
        <v>3</v>
      </c>
      <c r="AU41" s="34">
        <v>3</v>
      </c>
      <c r="AV41" s="34">
        <v>3</v>
      </c>
      <c r="AW41" s="41">
        <v>3</v>
      </c>
      <c r="AX41" s="45">
        <v>1</v>
      </c>
      <c r="AY41" s="36">
        <v>1</v>
      </c>
      <c r="AZ41" s="46">
        <v>1</v>
      </c>
      <c r="BA41" s="33">
        <v>1</v>
      </c>
      <c r="BB41" s="33">
        <v>1</v>
      </c>
      <c r="BC41" s="47">
        <v>1</v>
      </c>
      <c r="BD41" s="5">
        <f t="shared" si="3"/>
        <v>135</v>
      </c>
      <c r="BE41" s="17">
        <f t="shared" si="1"/>
        <v>2.7551020408163267</v>
      </c>
      <c r="BF41" s="17">
        <f t="shared" si="2"/>
        <v>3.6734693877551021</v>
      </c>
    </row>
    <row r="42" spans="1:58" ht="20.25" thickTop="1" thickBot="1" x14ac:dyDescent="0.35">
      <c r="A42" s="3">
        <v>39</v>
      </c>
      <c r="B42" s="30" t="str">
        <f>زيارة!B42</f>
        <v>العقبة</v>
      </c>
      <c r="C42" s="4"/>
      <c r="D42" s="24"/>
      <c r="E42" s="22"/>
      <c r="F42" s="23"/>
      <c r="G42" s="44">
        <v>1</v>
      </c>
      <c r="H42" s="34">
        <v>3</v>
      </c>
      <c r="I42" s="34">
        <v>3</v>
      </c>
      <c r="J42" s="34">
        <v>3</v>
      </c>
      <c r="K42" s="34">
        <v>3</v>
      </c>
      <c r="L42" s="39">
        <v>1</v>
      </c>
      <c r="M42" s="32">
        <v>3</v>
      </c>
      <c r="N42" s="34">
        <v>3</v>
      </c>
      <c r="O42" s="34">
        <v>3</v>
      </c>
      <c r="P42" s="34">
        <v>3</v>
      </c>
      <c r="Q42" s="34">
        <v>3</v>
      </c>
      <c r="R42" s="34">
        <v>3</v>
      </c>
      <c r="S42" s="41">
        <v>3</v>
      </c>
      <c r="T42" s="43">
        <v>3</v>
      </c>
      <c r="U42" s="34">
        <v>3</v>
      </c>
      <c r="V42" s="34">
        <v>3</v>
      </c>
      <c r="W42" s="34">
        <v>3</v>
      </c>
      <c r="X42" s="34">
        <v>3</v>
      </c>
      <c r="Y42" s="34">
        <v>3</v>
      </c>
      <c r="Z42" s="34">
        <v>3</v>
      </c>
      <c r="AA42" s="34">
        <v>3</v>
      </c>
      <c r="AB42" s="40">
        <v>2</v>
      </c>
      <c r="AC42" s="34">
        <v>3</v>
      </c>
      <c r="AD42" s="41">
        <v>3</v>
      </c>
      <c r="AE42" s="32">
        <v>3</v>
      </c>
      <c r="AF42" s="34">
        <v>3</v>
      </c>
      <c r="AG42" s="34">
        <v>3</v>
      </c>
      <c r="AH42" s="34">
        <v>3</v>
      </c>
      <c r="AI42" s="35">
        <v>1</v>
      </c>
      <c r="AJ42" s="34">
        <v>3</v>
      </c>
      <c r="AK42" s="34">
        <v>3</v>
      </c>
      <c r="AL42" s="35">
        <v>1</v>
      </c>
      <c r="AM42" s="34">
        <v>3</v>
      </c>
      <c r="AN42" s="34">
        <v>3</v>
      </c>
      <c r="AO42" s="34">
        <v>3</v>
      </c>
      <c r="AP42" s="35">
        <v>1</v>
      </c>
      <c r="AQ42" s="34">
        <v>3</v>
      </c>
      <c r="AR42" s="34">
        <v>3</v>
      </c>
      <c r="AS42" s="34">
        <v>3</v>
      </c>
      <c r="AT42" s="34">
        <v>3</v>
      </c>
      <c r="AU42" s="34">
        <v>3</v>
      </c>
      <c r="AV42" s="34">
        <v>3</v>
      </c>
      <c r="AW42" s="41">
        <v>3</v>
      </c>
      <c r="AX42" s="32">
        <v>3</v>
      </c>
      <c r="AY42" s="41">
        <v>3</v>
      </c>
      <c r="AZ42" s="43">
        <v>3</v>
      </c>
      <c r="BA42" s="34">
        <v>3</v>
      </c>
      <c r="BB42" s="34">
        <v>3</v>
      </c>
      <c r="BC42" s="42">
        <v>3</v>
      </c>
      <c r="BD42" s="5">
        <f t="shared" si="3"/>
        <v>136</v>
      </c>
      <c r="BE42" s="17">
        <f t="shared" si="1"/>
        <v>2.7755102040816326</v>
      </c>
      <c r="BF42" s="17">
        <f t="shared" si="2"/>
        <v>3.7006802721088436</v>
      </c>
    </row>
    <row r="43" spans="1:58" ht="20.25" thickTop="1" thickBot="1" x14ac:dyDescent="0.35">
      <c r="A43" s="3">
        <v>40</v>
      </c>
      <c r="B43" s="30" t="str">
        <f>زيارة!B43</f>
        <v>المزار الجنوبي</v>
      </c>
      <c r="C43" s="4"/>
      <c r="D43" s="24"/>
      <c r="E43" s="22"/>
      <c r="F43" s="23"/>
      <c r="G43" s="32">
        <v>3</v>
      </c>
      <c r="H43" s="32">
        <v>3</v>
      </c>
      <c r="I43" s="32">
        <v>3</v>
      </c>
      <c r="J43" s="32">
        <v>3</v>
      </c>
      <c r="K43" s="32">
        <v>3</v>
      </c>
      <c r="L43" s="32">
        <v>3</v>
      </c>
      <c r="M43" s="32">
        <v>3</v>
      </c>
      <c r="N43" s="32">
        <v>3</v>
      </c>
      <c r="O43" s="32">
        <v>3</v>
      </c>
      <c r="P43" s="32">
        <v>3</v>
      </c>
      <c r="Q43" s="32">
        <v>3</v>
      </c>
      <c r="R43" s="32">
        <v>3</v>
      </c>
      <c r="S43" s="32">
        <v>3</v>
      </c>
      <c r="T43" s="32">
        <v>3</v>
      </c>
      <c r="U43" s="33">
        <v>1</v>
      </c>
      <c r="V43" s="34">
        <v>3</v>
      </c>
      <c r="W43" s="34">
        <v>3</v>
      </c>
      <c r="X43" s="35">
        <v>1</v>
      </c>
      <c r="Y43" s="34">
        <v>3</v>
      </c>
      <c r="Z43" s="34">
        <v>3</v>
      </c>
      <c r="AA43" s="34">
        <v>3</v>
      </c>
      <c r="AB43" s="34">
        <v>3</v>
      </c>
      <c r="AC43" s="33">
        <v>1</v>
      </c>
      <c r="AD43" s="36">
        <v>1</v>
      </c>
      <c r="AE43" s="32">
        <v>3</v>
      </c>
      <c r="AF43" s="32">
        <v>3</v>
      </c>
      <c r="AG43" s="32">
        <v>3</v>
      </c>
      <c r="AH43" s="32">
        <v>3</v>
      </c>
      <c r="AI43" s="32">
        <v>3</v>
      </c>
      <c r="AJ43" s="32">
        <v>3</v>
      </c>
      <c r="AK43" s="32">
        <v>3</v>
      </c>
      <c r="AL43" s="32">
        <v>3</v>
      </c>
      <c r="AM43" s="32">
        <v>3</v>
      </c>
      <c r="AN43" s="32">
        <v>3</v>
      </c>
      <c r="AO43" s="32">
        <v>3</v>
      </c>
      <c r="AP43" s="32">
        <v>3</v>
      </c>
      <c r="AQ43" s="32">
        <v>3</v>
      </c>
      <c r="AR43" s="32">
        <v>3</v>
      </c>
      <c r="AS43" s="32">
        <v>3</v>
      </c>
      <c r="AT43" s="32">
        <v>3</v>
      </c>
      <c r="AU43" s="32">
        <v>3</v>
      </c>
      <c r="AV43" s="32">
        <v>3</v>
      </c>
      <c r="AW43" s="32">
        <v>3</v>
      </c>
      <c r="AX43" s="32">
        <v>3</v>
      </c>
      <c r="AY43" s="32">
        <v>3</v>
      </c>
      <c r="AZ43" s="32">
        <v>3</v>
      </c>
      <c r="BA43" s="32">
        <v>3</v>
      </c>
      <c r="BB43" s="32">
        <v>3</v>
      </c>
      <c r="BC43" s="37">
        <v>3</v>
      </c>
      <c r="BD43" s="5">
        <f t="shared" si="3"/>
        <v>139</v>
      </c>
      <c r="BE43" s="17">
        <f t="shared" si="1"/>
        <v>2.8367346938775508</v>
      </c>
      <c r="BF43" s="17">
        <f t="shared" si="2"/>
        <v>3.7823129251700678</v>
      </c>
    </row>
    <row r="44" spans="1:58" ht="20.25" thickTop="1" thickBot="1" x14ac:dyDescent="0.35">
      <c r="A44" s="3">
        <v>41</v>
      </c>
    </row>
    <row r="45" spans="1:58" ht="20.25" thickTop="1" thickBot="1" x14ac:dyDescent="0.35">
      <c r="A45" s="3">
        <v>42</v>
      </c>
    </row>
    <row r="46" spans="1:58" ht="15.75" thickTop="1" x14ac:dyDescent="0.25"/>
  </sheetData>
  <mergeCells count="12">
    <mergeCell ref="BF1:BF3"/>
    <mergeCell ref="A1:A3"/>
    <mergeCell ref="B1:B3"/>
    <mergeCell ref="W1:AJ1"/>
    <mergeCell ref="E1:E3"/>
    <mergeCell ref="D1:D3"/>
    <mergeCell ref="F1:F3"/>
    <mergeCell ref="G1:V1"/>
    <mergeCell ref="C1:C3"/>
    <mergeCell ref="BD1:BD3"/>
    <mergeCell ref="BE1:BE3"/>
    <mergeCell ref="AK1:BC1"/>
  </mergeCells>
  <dataValidations count="1">
    <dataValidation type="list" allowBlank="1" showInputMessage="1" showErrorMessage="1" sqref="G4:BC43">
      <formula1>علامة</formula1>
    </dataValidation>
  </dataValidations>
  <pageMargins left="0.7" right="0.7" top="0.75" bottom="0.75" header="0.3" footer="0.3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زيارة</vt:lpstr>
      <vt:lpstr>تجميع زيارات 2020</vt:lpstr>
      <vt:lpstr>قائمة</vt:lpstr>
      <vt:lpstr>وضع رئيس القسم</vt:lpstr>
      <vt:lpstr>تقدير الزيارات</vt:lpstr>
      <vt:lpstr>تجميع نهائي</vt:lpstr>
      <vt:lpstr>معلومات رئيس القسم</vt:lpstr>
      <vt:lpstr>زيارة1</vt:lpstr>
      <vt:lpstr>علامات التقييم للمديريات</vt:lpstr>
      <vt:lpstr>رسم المجالات</vt:lpstr>
      <vt:lpstr>رسم الجوانب</vt:lpstr>
      <vt:lpstr>رسم متوسط المعايير</vt:lpstr>
      <vt:lpstr>رسم للتقييم بالترتيب</vt:lpstr>
      <vt:lpstr>ADNAN2</vt:lpstr>
      <vt:lpstr>'تجميع زيارات 2020'!ADNAN3</vt:lpstr>
      <vt:lpstr>'تقدير الزيارات'!ADNAN3</vt:lpstr>
      <vt:lpstr>'وضع رئيس القسم'!ADNAN3</vt:lpstr>
      <vt:lpstr>ADNAN3</vt:lpstr>
      <vt:lpstr>ADNAN4</vt:lpstr>
      <vt:lpstr>ADNAN5</vt:lpstr>
      <vt:lpstr>زيارة!Print_Area</vt:lpstr>
      <vt:lpstr>المديريات</vt:lpstr>
      <vt:lpstr>اليوم</vt:lpstr>
      <vt:lpstr>علامة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</dc:creator>
  <cp:lastModifiedBy>Mahmoud Al-Towaijer</cp:lastModifiedBy>
  <cp:lastPrinted>2020-11-24T18:53:26Z</cp:lastPrinted>
  <dcterms:created xsi:type="dcterms:W3CDTF">2020-09-29T05:53:27Z</dcterms:created>
  <dcterms:modified xsi:type="dcterms:W3CDTF">2020-11-30T10:21:36Z</dcterms:modified>
</cp:coreProperties>
</file>